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625" windowHeight="11595" activeTab="1"/>
  </bookViews>
  <sheets>
    <sheet name="Segre-NP" sheetId="1" r:id="rId1"/>
    <sheet name="Ésera-NR" sheetId="4" r:id="rId2"/>
  </sheets>
  <calcPr calcId="125725"/>
</workbook>
</file>

<file path=xl/calcChain.xml><?xml version="1.0" encoding="utf-8"?>
<calcChain xmlns="http://schemas.openxmlformats.org/spreadsheetml/2006/main">
  <c r="Q119" i="4"/>
  <c r="Q118"/>
  <c r="Q117"/>
  <c r="Q116"/>
  <c r="Q115"/>
  <c r="Q114"/>
  <c r="Q113"/>
  <c r="Q112"/>
  <c r="Q111"/>
  <c r="Q110"/>
  <c r="Q109"/>
  <c r="Q108"/>
  <c r="Q107"/>
  <c r="Q78"/>
  <c r="Q77"/>
  <c r="Q67" l="1"/>
  <c r="Q68"/>
  <c r="Q66"/>
  <c r="Q65"/>
  <c r="Q64"/>
  <c r="Q60"/>
  <c r="Q61"/>
  <c r="Q62"/>
  <c r="Q63"/>
  <c r="Q57"/>
  <c r="Q58"/>
  <c r="Q59"/>
  <c r="Q55"/>
  <c r="Q56"/>
  <c r="Q54"/>
  <c r="Q47"/>
  <c r="Q46"/>
  <c r="P41"/>
  <c r="Q34"/>
  <c r="Q33"/>
  <c r="Q35"/>
  <c r="Q36"/>
  <c r="Q37"/>
  <c r="Q38"/>
  <c r="Q39"/>
  <c r="P121"/>
  <c r="P122" s="1"/>
  <c r="O121"/>
  <c r="O122" s="1"/>
  <c r="N121"/>
  <c r="N122" s="1"/>
  <c r="M121"/>
  <c r="M122" s="1"/>
  <c r="L121"/>
  <c r="L122" s="1"/>
  <c r="K121"/>
  <c r="K122" s="1"/>
  <c r="J121"/>
  <c r="J122" s="1"/>
  <c r="I121"/>
  <c r="I122" s="1"/>
  <c r="H121"/>
  <c r="H122" s="1"/>
  <c r="G121"/>
  <c r="G122" s="1"/>
  <c r="F121"/>
  <c r="F122" s="1"/>
  <c r="E121"/>
  <c r="E122" s="1"/>
  <c r="D121"/>
  <c r="Q120"/>
  <c r="Q106"/>
  <c r="Q105"/>
  <c r="Q104"/>
  <c r="P101"/>
  <c r="O101"/>
  <c r="N101"/>
  <c r="M101"/>
  <c r="L101"/>
  <c r="K101"/>
  <c r="J101"/>
  <c r="I101"/>
  <c r="H101"/>
  <c r="G101"/>
  <c r="F101"/>
  <c r="E101"/>
  <c r="D101"/>
  <c r="Q100"/>
  <c r="P97"/>
  <c r="O97"/>
  <c r="N97"/>
  <c r="M97"/>
  <c r="L97"/>
  <c r="K97"/>
  <c r="J97"/>
  <c r="I97"/>
  <c r="H97"/>
  <c r="G97"/>
  <c r="F97"/>
  <c r="E97"/>
  <c r="D97"/>
  <c r="Q96"/>
  <c r="Q95"/>
  <c r="Q94"/>
  <c r="Q93"/>
  <c r="Q92"/>
  <c r="Q91"/>
  <c r="P88"/>
  <c r="O88"/>
  <c r="N88"/>
  <c r="M88"/>
  <c r="L88"/>
  <c r="K88"/>
  <c r="J88"/>
  <c r="I88"/>
  <c r="H88"/>
  <c r="G88"/>
  <c r="F88"/>
  <c r="E88"/>
  <c r="D88"/>
  <c r="Q87"/>
  <c r="Q86"/>
  <c r="Q85"/>
  <c r="Q84"/>
  <c r="P81"/>
  <c r="O81"/>
  <c r="N81"/>
  <c r="M81"/>
  <c r="L81"/>
  <c r="K81"/>
  <c r="J81"/>
  <c r="I81"/>
  <c r="H81"/>
  <c r="G81"/>
  <c r="F81"/>
  <c r="E81"/>
  <c r="D81"/>
  <c r="Q80"/>
  <c r="Q79"/>
  <c r="Q76"/>
  <c r="Q75"/>
  <c r="Q74"/>
  <c r="Q69"/>
  <c r="Q53"/>
  <c r="Q52"/>
  <c r="Q51"/>
  <c r="Q50"/>
  <c r="Q49"/>
  <c r="Q48"/>
  <c r="Q45"/>
  <c r="O41"/>
  <c r="N41"/>
  <c r="M41"/>
  <c r="L41"/>
  <c r="K41"/>
  <c r="J41"/>
  <c r="I41"/>
  <c r="H41"/>
  <c r="G41"/>
  <c r="F41"/>
  <c r="E41"/>
  <c r="D41"/>
  <c r="Q40"/>
  <c r="Q32"/>
  <c r="P29"/>
  <c r="O29"/>
  <c r="N29"/>
  <c r="M29"/>
  <c r="L29"/>
  <c r="K29"/>
  <c r="J29"/>
  <c r="I29"/>
  <c r="H29"/>
  <c r="G29"/>
  <c r="F29"/>
  <c r="E29"/>
  <c r="D29"/>
  <c r="Q28"/>
  <c r="Q27"/>
  <c r="Q26"/>
  <c r="Q25"/>
  <c r="Q24"/>
  <c r="Q23"/>
  <c r="P20"/>
  <c r="O20"/>
  <c r="N20"/>
  <c r="M20"/>
  <c r="L20"/>
  <c r="K20"/>
  <c r="J20"/>
  <c r="I20"/>
  <c r="H20"/>
  <c r="G20"/>
  <c r="F20"/>
  <c r="E20"/>
  <c r="D20"/>
  <c r="Q19"/>
  <c r="Q18"/>
  <c r="Q17"/>
  <c r="P14"/>
  <c r="O14"/>
  <c r="N14"/>
  <c r="M14"/>
  <c r="L14"/>
  <c r="K14"/>
  <c r="J14"/>
  <c r="I14"/>
  <c r="H14"/>
  <c r="G14"/>
  <c r="F14"/>
  <c r="E14"/>
  <c r="D14"/>
  <c r="Q13"/>
  <c r="Q12"/>
  <c r="Q11"/>
  <c r="Q10"/>
  <c r="Q9"/>
  <c r="Q107" i="1"/>
  <c r="Q101"/>
  <c r="P110"/>
  <c r="O110"/>
  <c r="N110"/>
  <c r="M110"/>
  <c r="L110"/>
  <c r="K110"/>
  <c r="J110"/>
  <c r="I110"/>
  <c r="H110"/>
  <c r="G110"/>
  <c r="F110"/>
  <c r="E110"/>
  <c r="D110"/>
  <c r="Q109"/>
  <c r="Q108"/>
  <c r="Q94"/>
  <c r="Q95"/>
  <c r="Q89"/>
  <c r="D91"/>
  <c r="P104"/>
  <c r="O104"/>
  <c r="N104"/>
  <c r="M104"/>
  <c r="L104"/>
  <c r="K104"/>
  <c r="J104"/>
  <c r="I104"/>
  <c r="H104"/>
  <c r="G104"/>
  <c r="F104"/>
  <c r="E104"/>
  <c r="D104"/>
  <c r="Q103"/>
  <c r="Q102"/>
  <c r="Q100"/>
  <c r="P97"/>
  <c r="O97"/>
  <c r="N97"/>
  <c r="M97"/>
  <c r="L97"/>
  <c r="K97"/>
  <c r="J97"/>
  <c r="I97"/>
  <c r="H97"/>
  <c r="G97"/>
  <c r="F97"/>
  <c r="E97"/>
  <c r="D97"/>
  <c r="Q96"/>
  <c r="P91"/>
  <c r="O91"/>
  <c r="N91"/>
  <c r="M91"/>
  <c r="L91"/>
  <c r="K91"/>
  <c r="J91"/>
  <c r="I91"/>
  <c r="H91"/>
  <c r="G91"/>
  <c r="F91"/>
  <c r="E91"/>
  <c r="Q90"/>
  <c r="Q88"/>
  <c r="Q87"/>
  <c r="Q86"/>
  <c r="Q85"/>
  <c r="Q84"/>
  <c r="Q83"/>
  <c r="Q82"/>
  <c r="Q81"/>
  <c r="P78"/>
  <c r="O78"/>
  <c r="N78"/>
  <c r="M78"/>
  <c r="L78"/>
  <c r="K78"/>
  <c r="J78"/>
  <c r="I78"/>
  <c r="H78"/>
  <c r="G78"/>
  <c r="F78"/>
  <c r="E78"/>
  <c r="D78"/>
  <c r="Q77"/>
  <c r="Q76"/>
  <c r="Q75"/>
  <c r="Q74"/>
  <c r="Q73"/>
  <c r="Q72"/>
  <c r="P69"/>
  <c r="O69"/>
  <c r="N69"/>
  <c r="M69"/>
  <c r="L69"/>
  <c r="K69"/>
  <c r="J69"/>
  <c r="I69"/>
  <c r="H69"/>
  <c r="G69"/>
  <c r="F69"/>
  <c r="E69"/>
  <c r="D69"/>
  <c r="Q68"/>
  <c r="Q67"/>
  <c r="Q66"/>
  <c r="Q65"/>
  <c r="Q64"/>
  <c r="Q59"/>
  <c r="Q58"/>
  <c r="Q57"/>
  <c r="Q56"/>
  <c r="Q55"/>
  <c r="Q54"/>
  <c r="Q53"/>
  <c r="Q52"/>
  <c r="Q51"/>
  <c r="P47"/>
  <c r="O47"/>
  <c r="N47"/>
  <c r="M47"/>
  <c r="L47"/>
  <c r="K47"/>
  <c r="J47"/>
  <c r="I47"/>
  <c r="H47"/>
  <c r="G47"/>
  <c r="F47"/>
  <c r="E47"/>
  <c r="D47"/>
  <c r="Q46"/>
  <c r="Q45"/>
  <c r="Q44"/>
  <c r="P41"/>
  <c r="O41"/>
  <c r="N41"/>
  <c r="M41"/>
  <c r="L41"/>
  <c r="K41"/>
  <c r="J41"/>
  <c r="I41"/>
  <c r="H41"/>
  <c r="G41"/>
  <c r="F41"/>
  <c r="E41"/>
  <c r="D41"/>
  <c r="Q40"/>
  <c r="Q39"/>
  <c r="Q29"/>
  <c r="Q30"/>
  <c r="Q31"/>
  <c r="Q32"/>
  <c r="P36"/>
  <c r="O36"/>
  <c r="N36"/>
  <c r="M36"/>
  <c r="L36"/>
  <c r="K36"/>
  <c r="J36"/>
  <c r="I36"/>
  <c r="H36"/>
  <c r="G36"/>
  <c r="F36"/>
  <c r="E36"/>
  <c r="D36"/>
  <c r="Q35"/>
  <c r="Q34"/>
  <c r="Q33"/>
  <c r="Q28"/>
  <c r="Q27"/>
  <c r="Q26"/>
  <c r="Q101" i="4" l="1"/>
  <c r="E42"/>
  <c r="G42"/>
  <c r="I42"/>
  <c r="K42"/>
  <c r="M42"/>
  <c r="O42"/>
  <c r="D42"/>
  <c r="F42"/>
  <c r="H42"/>
  <c r="J42"/>
  <c r="L42"/>
  <c r="N42"/>
  <c r="P42"/>
  <c r="Q88"/>
  <c r="Q121"/>
  <c r="Q122" s="1"/>
  <c r="Q81"/>
  <c r="Q41"/>
  <c r="Q29"/>
  <c r="Q97"/>
  <c r="D122"/>
  <c r="Q20"/>
  <c r="Q14"/>
  <c r="Q110" i="1"/>
  <c r="O111"/>
  <c r="P111"/>
  <c r="N111"/>
  <c r="M111"/>
  <c r="L111"/>
  <c r="K111"/>
  <c r="J111"/>
  <c r="I111"/>
  <c r="H111"/>
  <c r="G111"/>
  <c r="F111"/>
  <c r="E111"/>
  <c r="Q91"/>
  <c r="Q69"/>
  <c r="D111"/>
  <c r="Q78"/>
  <c r="Q97"/>
  <c r="Q104"/>
  <c r="Q111" s="1"/>
  <c r="Q47"/>
  <c r="Q41"/>
  <c r="Q36"/>
  <c r="P23"/>
  <c r="Q19"/>
  <c r="O23"/>
  <c r="N23"/>
  <c r="M23"/>
  <c r="L23"/>
  <c r="K23"/>
  <c r="J23"/>
  <c r="I23"/>
  <c r="H23"/>
  <c r="G23"/>
  <c r="F23"/>
  <c r="E23"/>
  <c r="D23"/>
  <c r="Q22"/>
  <c r="Q21"/>
  <c r="Q20"/>
  <c r="Q18"/>
  <c r="Q17"/>
  <c r="E14"/>
  <c r="F14"/>
  <c r="G14"/>
  <c r="H14"/>
  <c r="I14"/>
  <c r="J14"/>
  <c r="K14"/>
  <c r="L14"/>
  <c r="M14"/>
  <c r="N14"/>
  <c r="O14"/>
  <c r="P14"/>
  <c r="Q10"/>
  <c r="Q11"/>
  <c r="Q12"/>
  <c r="Q13"/>
  <c r="Q9"/>
  <c r="D14"/>
  <c r="Q42" i="4" l="1"/>
  <c r="E48" i="1"/>
  <c r="G48"/>
  <c r="I48"/>
  <c r="K48"/>
  <c r="M48"/>
  <c r="O48"/>
  <c r="P48"/>
  <c r="D48"/>
  <c r="F48"/>
  <c r="H48"/>
  <c r="J48"/>
  <c r="L48"/>
  <c r="N48"/>
  <c r="Q14"/>
  <c r="Q23"/>
  <c r="Q48" l="1"/>
</calcChain>
</file>

<file path=xl/sharedStrings.xml><?xml version="1.0" encoding="utf-8"?>
<sst xmlns="http://schemas.openxmlformats.org/spreadsheetml/2006/main" count="377" uniqueCount="269">
  <si>
    <t>Abastecimiento e industria</t>
  </si>
  <si>
    <t>21. Noguera Pallaresa</t>
  </si>
  <si>
    <t>Abastecimientos suministrados desde tomas en la cuenca del río Noguera Pallaresa</t>
  </si>
  <si>
    <t>SEG-47</t>
  </si>
  <si>
    <t>SEG-48</t>
  </si>
  <si>
    <t>SEG-49</t>
  </si>
  <si>
    <t>SEG-50</t>
  </si>
  <si>
    <t>SEG-52</t>
  </si>
  <si>
    <t>Noguera Pallaresa I: aguas arriba del río Noguera de Cardós</t>
  </si>
  <si>
    <t>Río Noguera de Cardós</t>
  </si>
  <si>
    <t>Noguera Pallaresa II: entre río Noguera de Cardós y Tremp</t>
  </si>
  <si>
    <t>Río Flamisell</t>
  </si>
  <si>
    <t>Noguera Pallaresa III: entre Tremp y el río Segre</t>
  </si>
  <si>
    <t>Nudo modelo</t>
  </si>
  <si>
    <t>Descriptor</t>
  </si>
  <si>
    <t>Enero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</si>
  <si>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</si>
  <si>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</si>
  <si>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</si>
  <si>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</si>
  <si>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</si>
  <si>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</si>
  <si>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</si>
  <si>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</si>
  <si>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</si>
  <si>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</si>
  <si>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</si>
  <si>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</si>
  <si>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Coeficiente retorno</t>
  </si>
  <si>
    <t>hm³</t>
  </si>
  <si>
    <t>UDU 21</t>
  </si>
  <si>
    <t>Plan Hidrológico</t>
  </si>
  <si>
    <t>Horizonte situación actual</t>
  </si>
  <si>
    <t>22. Alto Segre y afluentes</t>
  </si>
  <si>
    <t>Abastecimientos suministrados desde tomas en la cuenca del río Segre aguas arriba del embalse de Oliana y de todos sus afluentes por la margen izquierda</t>
  </si>
  <si>
    <t>UDU 22</t>
  </si>
  <si>
    <t>SEG-10</t>
  </si>
  <si>
    <t>Segre I: hasta el río Durán</t>
  </si>
  <si>
    <t>SEG-11</t>
  </si>
  <si>
    <t>Segre II: entre los ríos Durán y Cadí</t>
  </si>
  <si>
    <t>SEG-12</t>
  </si>
  <si>
    <t>Segre III: entre los ríos Cadí y Valira</t>
  </si>
  <si>
    <t>SEG-13</t>
  </si>
  <si>
    <t>Río Valira</t>
  </si>
  <si>
    <t>SEG-14</t>
  </si>
  <si>
    <t>Río La Vansa</t>
  </si>
  <si>
    <t>SEG-15</t>
  </si>
  <si>
    <t>Segre IV: entre el río Valira y el embalse de Oliana</t>
  </si>
  <si>
    <t>UDU 23</t>
  </si>
  <si>
    <t>23. Segre medio</t>
  </si>
  <si>
    <t>SEG-18</t>
  </si>
  <si>
    <t>Río Ribera Salada</t>
  </si>
  <si>
    <t>SEG-19</t>
  </si>
  <si>
    <t>Segre V: entre los embalses de Oliana y Rialb</t>
  </si>
  <si>
    <t>SEG-21</t>
  </si>
  <si>
    <t>Río Llobregós</t>
  </si>
  <si>
    <t>SEG-25</t>
  </si>
  <si>
    <t>Río Boix</t>
  </si>
  <si>
    <t>SEG-26</t>
  </si>
  <si>
    <t>Segre VI: entre el embalse de Rialb y el río Noguera Pallaresa</t>
  </si>
  <si>
    <t>SEG-30</t>
  </si>
  <si>
    <t>Segre entre los ríos Noguera Pallaresa y Noguera Ribagorzana</t>
  </si>
  <si>
    <t>SEG-32</t>
  </si>
  <si>
    <t>Rió Sió</t>
  </si>
  <si>
    <t>SEG-33</t>
  </si>
  <si>
    <t>Río Dondara</t>
  </si>
  <si>
    <t>SEG-34</t>
  </si>
  <si>
    <t>Río Corp</t>
  </si>
  <si>
    <t>SEG-35</t>
  </si>
  <si>
    <t>Río Farfanya</t>
  </si>
  <si>
    <t>24. Canales de Urgell</t>
  </si>
  <si>
    <t>Abastecimientos suministrados desde los canales de Urgell</t>
  </si>
  <si>
    <t>UDU 24</t>
  </si>
  <si>
    <t>SEG-27</t>
  </si>
  <si>
    <t>Canal de Urgell</t>
  </si>
  <si>
    <t>SEG-28</t>
  </si>
  <si>
    <t>Canal Auxiliar de Urgell</t>
  </si>
  <si>
    <t>25. Bajo Segre</t>
  </si>
  <si>
    <t>UDU 25</t>
  </si>
  <si>
    <t>Abastecimientos suministrados desde tomas en la cuenca del río Segre aguas abajo del río Noguera Ribagorzana</t>
  </si>
  <si>
    <t>SEG-40</t>
  </si>
  <si>
    <t>Río Sed</t>
  </si>
  <si>
    <t>SEG-44</t>
  </si>
  <si>
    <t>Segre VII: entre los ríos Noguera Ribagorzana y Cinca</t>
  </si>
  <si>
    <t>SEG-45</t>
  </si>
  <si>
    <t>Segre IX: entre los ríos Cinca y Ebro</t>
  </si>
  <si>
    <t>Segre - Noguera Pallaresa</t>
  </si>
  <si>
    <t>Otras demandas concesionales</t>
  </si>
  <si>
    <t>Piscifactoría de Oliana</t>
  </si>
  <si>
    <t>Usos agrarios</t>
  </si>
  <si>
    <t>Regadíos suministrados desde tomas en la cuenca del río Noguera Pallaresa</t>
  </si>
  <si>
    <t>Población residente (habitantes) / Superficie (ha)</t>
  </si>
  <si>
    <t>SEG-16</t>
  </si>
  <si>
    <t>Abastecimientos suministrados desde tomas en la cuenca del río Segre entre el embalse de Oliana y el río Noguera Ribagorzana</t>
  </si>
  <si>
    <t>Regadíos suministrados desde tomas en la cuenca del río Segre aguas arriba del embalse de Oliana y de todos sus afluentes por la margen izquierda</t>
  </si>
  <si>
    <t>Regadíos suministrados desde tomas en la cuenca del río Segre entre el embalse de Oliana y el río Noguera Ribagorzana</t>
  </si>
  <si>
    <t>SEG-36</t>
  </si>
  <si>
    <t>Regadíos suministrados desde los canales de Urgell</t>
  </si>
  <si>
    <t>SEG-23</t>
  </si>
  <si>
    <t>Canal de Urgell: regadíos de invierno</t>
  </si>
  <si>
    <t>SEG-24</t>
  </si>
  <si>
    <t>Canal de Urgell: regadíos</t>
  </si>
  <si>
    <t>Regadíos suministrados desde tomas en la cuenca del río Segre aguas abajo del río Noguera Ribagorzana</t>
  </si>
  <si>
    <t>SEG-38</t>
  </si>
  <si>
    <t>Canal Garrigas Sur</t>
  </si>
  <si>
    <t>UDA 21</t>
  </si>
  <si>
    <t>UDA 22</t>
  </si>
  <si>
    <t>UDA 23</t>
  </si>
  <si>
    <t>UDA 24</t>
  </si>
  <si>
    <t>UDA 25</t>
  </si>
  <si>
    <t>72. Segarra-Garrigues</t>
  </si>
  <si>
    <t>Regadíos suministrados desde el Canal de Segarra-Garrigues</t>
  </si>
  <si>
    <t>SEG-20</t>
  </si>
  <si>
    <t>Canal Segarra-Garrrigues</t>
  </si>
  <si>
    <t>SEG-41</t>
  </si>
  <si>
    <t>Canal Segarra-Garrigues (riegos de apoyo)</t>
  </si>
  <si>
    <t>SET-42</t>
  </si>
  <si>
    <t>Canal Segarra-Garrigues (embalse de Albagés)</t>
  </si>
  <si>
    <t>UDA  72</t>
  </si>
  <si>
    <t>ESE-39</t>
  </si>
  <si>
    <t>Abastecimientos suministrados desde tomas en la cuenca del río Noguera Ribagorzana aguas arriba del embalse de Santa Ana</t>
  </si>
  <si>
    <t>Noguera Ribagorzana hasta el embalse de Santa Ana</t>
  </si>
  <si>
    <t>ESE-64</t>
  </si>
  <si>
    <t>Río Guart</t>
  </si>
  <si>
    <t>ESE-65</t>
  </si>
  <si>
    <t>Río Camporrells</t>
  </si>
  <si>
    <t>ESE-96</t>
  </si>
  <si>
    <t>Río Barruera (Noguera de Tor)</t>
  </si>
  <si>
    <t>ESE-102</t>
  </si>
  <si>
    <t>Noguera Ribagorzana en Pont de Suert</t>
  </si>
  <si>
    <t>27. Alto Noguera Ribagorzana</t>
  </si>
  <si>
    <t>UDU 27</t>
  </si>
  <si>
    <t>29. Abastecimiento a Lleida y su entorno</t>
  </si>
  <si>
    <t>Abastecimientos de Lleida y su entorno</t>
  </si>
  <si>
    <t>ESE-42</t>
  </si>
  <si>
    <t>Noguera Ribagorzana: Ibars</t>
  </si>
  <si>
    <t>ESE-45</t>
  </si>
  <si>
    <t>Bajo Noguera Ribagorzana</t>
  </si>
  <si>
    <t>ESE-47</t>
  </si>
  <si>
    <t>Noguera Ribagorzana: Lleida</t>
  </si>
  <si>
    <t>UDU 29</t>
  </si>
  <si>
    <t>30. Canal de Aragón y Cataluña</t>
  </si>
  <si>
    <t>Abastecimientos suministrados desde el Canal de Aragón y Cataluña y sus derivaciones</t>
  </si>
  <si>
    <t>ESE-06</t>
  </si>
  <si>
    <t>Canal de Aragón y Cataluña: acequia San Sebastián y central Hidroel.</t>
  </si>
  <si>
    <t>ESE-11</t>
  </si>
  <si>
    <t>Canal de Aragón y Cataluña: canal de Zaidín (bajo Zaidín)</t>
  </si>
  <si>
    <t>ESE-12</t>
  </si>
  <si>
    <t>Canal de Aragón y Cataluña: acequia de Monreal</t>
  </si>
  <si>
    <t>ESE-51</t>
  </si>
  <si>
    <t>Canal de Aragón y Cataluña: Coll de Foix</t>
  </si>
  <si>
    <t>ESE-52</t>
  </si>
  <si>
    <t>Canal de Aragón y Cataluña: acequia de Mola</t>
  </si>
  <si>
    <t>ESE-53</t>
  </si>
  <si>
    <t>Canal de Aragón y Cataluña: acequia de Alguaire</t>
  </si>
  <si>
    <t>UDU 30</t>
  </si>
  <si>
    <t>32. Alto Ésera</t>
  </si>
  <si>
    <t>Abastecimientos suministrados desde tomas en la cuenca del Ésera aguas arriba del embalse de Barasona</t>
  </si>
  <si>
    <t>ESE-21</t>
  </si>
  <si>
    <t>Ésera aguas arriba del embalse de Barasona: Campollodrigo</t>
  </si>
  <si>
    <t>ESE-25</t>
  </si>
  <si>
    <t>Ésera aguas arriba del embalse de Barasona: Graus</t>
  </si>
  <si>
    <t>ESE-26</t>
  </si>
  <si>
    <t>Río Isábena 2</t>
  </si>
  <si>
    <t>ESE-28</t>
  </si>
  <si>
    <t>Río Isábena 3</t>
  </si>
  <si>
    <t>ESE-67</t>
  </si>
  <si>
    <t>Río Peguera</t>
  </si>
  <si>
    <t>ESE-72</t>
  </si>
  <si>
    <t>Alto Ésera I</t>
  </si>
  <si>
    <t>ESE-81</t>
  </si>
  <si>
    <t>Alto Ésera II</t>
  </si>
  <si>
    <t>ESE-82</t>
  </si>
  <si>
    <t>Río Rialvo</t>
  </si>
  <si>
    <t>ESE-83</t>
  </si>
  <si>
    <t>Tramo alto del río Isábena</t>
  </si>
  <si>
    <t>UDU 32</t>
  </si>
  <si>
    <t>ESE-43</t>
  </si>
  <si>
    <t>Piscifactoría de Santa Ana</t>
  </si>
  <si>
    <t>ESE-63</t>
  </si>
  <si>
    <t>Piscifactoría Pont de Suert</t>
  </si>
  <si>
    <t>Central hidroeléctrica de Puente de Montañana</t>
  </si>
  <si>
    <t>Central hidroeléctrica de Oliana</t>
  </si>
  <si>
    <t>Central hidroeléctrica de San Lorenzo</t>
  </si>
  <si>
    <t>Central hidroeléctrica de Terradets</t>
  </si>
  <si>
    <t>Central hidroeléctrica de Camarasa</t>
  </si>
  <si>
    <t>Central hidroeléctrica de Balaguer</t>
  </si>
  <si>
    <t>Central hidroeléctrica de Serós</t>
  </si>
  <si>
    <t>Central hidroeléctrica de Talarn</t>
  </si>
  <si>
    <t>Central hidroeléctrica de Rialb</t>
  </si>
  <si>
    <t>Central hidroeléctrica de Castillonroy</t>
  </si>
  <si>
    <t>Central hidroeléctrica de Escales</t>
  </si>
  <si>
    <t>Central hidroeléctrica de Canelles</t>
  </si>
  <si>
    <t>Central hidroeléctrica de S. Ana</t>
  </si>
  <si>
    <t>Central hidroeléctrica Sesué</t>
  </si>
  <si>
    <t>Central hidroeléctrica de Seira</t>
  </si>
  <si>
    <t>Central hidroeléctrica de Graus</t>
  </si>
  <si>
    <t>Central hidroeléctrica de Pont de Suert</t>
  </si>
  <si>
    <t>Central hidroeléctrica de Argone</t>
  </si>
  <si>
    <t>Central hidroeléctrica de Campo</t>
  </si>
  <si>
    <t>Central hidroeléctrica de Senet</t>
  </si>
  <si>
    <t>Central hidroeléctrica de Bono</t>
  </si>
  <si>
    <t>Central hidroeléctrica de Villaler</t>
  </si>
  <si>
    <t>Central hidroeléctrica de Caldas</t>
  </si>
  <si>
    <t>Central hidreolectrica de Bohí</t>
  </si>
  <si>
    <t>Central hidroeléctrica de Llesp</t>
  </si>
  <si>
    <t>Central hidroeléctrica de Baliera</t>
  </si>
  <si>
    <t>Central hidroeléctrica de Moralets</t>
  </si>
  <si>
    <t>Central hidroeléctrica de Baserca</t>
  </si>
  <si>
    <t>Central hidroeléctrica de Eriste</t>
  </si>
  <si>
    <t>Central hidroeléctrica de San José</t>
  </si>
  <si>
    <t>Central hidroeléctrica de El Ciego</t>
  </si>
  <si>
    <t>Regadíos suministrados desde tomas en la cuenca del río Noguera Ribagorzana aguas arriba del embalse de Santa Ana</t>
  </si>
  <si>
    <t>Noguera Ribagorzana 2</t>
  </si>
  <si>
    <t>ESE-86</t>
  </si>
  <si>
    <t>Río Llauset: regadíos de Bono</t>
  </si>
  <si>
    <t>ESE-101</t>
  </si>
  <si>
    <t>Regadíos del río Baliera</t>
  </si>
  <si>
    <t>UDA 27</t>
  </si>
  <si>
    <t>29. Canal de Piñana (y Litera)</t>
  </si>
  <si>
    <t>Regadíos suministrados aguas abajo del embalse de Santa Ana</t>
  </si>
  <si>
    <t>ESE-40</t>
  </si>
  <si>
    <t>Regadíos de La Litera</t>
  </si>
  <si>
    <t>Noguera Ribagorzana desde el embalse de Santa Ana: Ibars</t>
  </si>
  <si>
    <t>Noguera R. desde el embalse de Santa Ana: bajo Ribagorzana</t>
  </si>
  <si>
    <t>Noguera R. aguas arriba del embalse de Santa Ana: Pont de Suert</t>
  </si>
  <si>
    <t>ESE-50</t>
  </si>
  <si>
    <t>Noguera R. desde el embalse de Santa Ana: Canal de Pinyana</t>
  </si>
  <si>
    <t>UDA 29</t>
  </si>
  <si>
    <t>Regadíos suministrados desde el Canal de Aragón y Cataluña y sus derivaciones</t>
  </si>
  <si>
    <t>Canal de Aragón y Cat.: acequia San Sebastián y central hidroeléctrica</t>
  </si>
  <si>
    <t>Canal de Aragón y Cataluña, Canal de Zaidín: bajo Zaidín</t>
  </si>
  <si>
    <t>ESE-54</t>
  </si>
  <si>
    <t>Canal de Aragón y Cataluña: regadíos Alguaire-Almenar</t>
  </si>
  <si>
    <t>UDA 30</t>
  </si>
  <si>
    <t>31. Canal de Algerri-Balaguer</t>
  </si>
  <si>
    <t>Regadíos suministrados desde el Canal de Algerri-Balaguer</t>
  </si>
  <si>
    <t>ESE-44</t>
  </si>
  <si>
    <t>Regadíos del Canal de Algerri-Balaguer</t>
  </si>
  <si>
    <t>UDA 31</t>
  </si>
  <si>
    <t>Ésera - Noguera Ribagorzana</t>
  </si>
  <si>
    <t>32. Ésera</t>
  </si>
  <si>
    <t>Regadíos suministrados desde tomas en la cuenca del río Ésera</t>
  </si>
  <si>
    <t>Regadíos de Campollodrigo</t>
  </si>
  <si>
    <t>ESE-24</t>
  </si>
  <si>
    <t>Regadíos del Ésera III</t>
  </si>
  <si>
    <t>Regadíos del Isábena 2</t>
  </si>
  <si>
    <t>ESE-27</t>
  </si>
  <si>
    <t>Ampliación de regadíos del Isábena</t>
  </si>
  <si>
    <t>Regadíos del Isábena 3</t>
  </si>
  <si>
    <t>ESE-34</t>
  </si>
  <si>
    <t>Acequia de Estada</t>
  </si>
  <si>
    <t>ESE-68</t>
  </si>
  <si>
    <t>Río Remáscaro</t>
  </si>
  <si>
    <t>ESE-70</t>
  </si>
  <si>
    <t>Regadíos de Eriste y Benasque</t>
  </si>
  <si>
    <t>Regadíos de Ésera I</t>
  </si>
  <si>
    <t>ESE-75</t>
  </si>
  <si>
    <t>Regadíos del río Barbaruens</t>
  </si>
  <si>
    <t>ESE-78</t>
  </si>
  <si>
    <t>Regadíos del río Viu</t>
  </si>
  <si>
    <t>Regadíos del Ésera II</t>
  </si>
  <si>
    <t>Regadíos del río Rialvo</t>
  </si>
  <si>
    <t>Tramo alto del río Isábena, regadíos del río Isábena</t>
  </si>
  <si>
    <t>ESE-84</t>
  </si>
  <si>
    <t>Tramo alto del río Isábena, regadíos del río Villacarti</t>
  </si>
  <si>
    <t>ESE-85</t>
  </si>
  <si>
    <t>Alto Ésera (sin el río Isábena), regadíos del río Sarrón</t>
  </si>
  <si>
    <t>UDA 32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</si>
</sst>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medium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1" fillId="0" borderId="17" xfId="0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3" fontId="5" fillId="2" borderId="19" xfId="0" applyNumberFormat="1" applyFont="1" applyFill="1" applyBorder="1"/>
    <xf numFmtId="164" fontId="5" fillId="2" borderId="19" xfId="0" applyNumberFormat="1" applyFont="1" applyFill="1" applyBorder="1"/>
    <xf numFmtId="164" fontId="5" fillId="2" borderId="20" xfId="0" applyNumberFormat="1" applyFont="1" applyFill="1" applyBorder="1"/>
    <xf numFmtId="3" fontId="5" fillId="3" borderId="19" xfId="0" applyNumberFormat="1" applyFont="1" applyFill="1" applyBorder="1"/>
    <xf numFmtId="164" fontId="5" fillId="3" borderId="19" xfId="0" applyNumberFormat="1" applyFont="1" applyFill="1" applyBorder="1"/>
    <xf numFmtId="164" fontId="5" fillId="3" borderId="20" xfId="0" applyNumberFormat="1" applyFont="1" applyFill="1" applyBorder="1"/>
    <xf numFmtId="0" fontId="1" fillId="0" borderId="22" xfId="0" applyFont="1" applyBorder="1"/>
    <xf numFmtId="0" fontId="1" fillId="0" borderId="24" xfId="0" applyFont="1" applyBorder="1"/>
    <xf numFmtId="165" fontId="1" fillId="0" borderId="6" xfId="0" applyNumberFormat="1" applyFont="1" applyBorder="1"/>
    <xf numFmtId="165" fontId="1" fillId="0" borderId="17" xfId="0" applyNumberFormat="1" applyFont="1" applyBorder="1"/>
    <xf numFmtId="165" fontId="1" fillId="0" borderId="9" xfId="0" applyNumberFormat="1" applyFont="1" applyBorder="1"/>
    <xf numFmtId="0" fontId="1" fillId="0" borderId="26" xfId="0" applyFont="1" applyBorder="1"/>
    <xf numFmtId="3" fontId="1" fillId="0" borderId="21" xfId="0" applyNumberFormat="1" applyFont="1" applyBorder="1"/>
    <xf numFmtId="0" fontId="1" fillId="0" borderId="27" xfId="0" applyFont="1" applyBorder="1"/>
    <xf numFmtId="3" fontId="1" fillId="0" borderId="23" xfId="0" applyNumberFormat="1" applyFont="1" applyBorder="1"/>
    <xf numFmtId="0" fontId="1" fillId="0" borderId="28" xfId="0" applyFont="1" applyBorder="1"/>
    <xf numFmtId="3" fontId="1" fillId="0" borderId="25" xfId="0" applyNumberFormat="1" applyFont="1" applyBorder="1"/>
    <xf numFmtId="0" fontId="3" fillId="0" borderId="2" xfId="0" applyFont="1" applyBorder="1"/>
    <xf numFmtId="0" fontId="1" fillId="0" borderId="31" xfId="0" applyFont="1" applyBorder="1"/>
    <xf numFmtId="0" fontId="1" fillId="0" borderId="32" xfId="0" applyFont="1" applyBorder="1"/>
    <xf numFmtId="3" fontId="1" fillId="0" borderId="32" xfId="0" applyNumberFormat="1" applyFont="1" applyBorder="1"/>
    <xf numFmtId="164" fontId="1" fillId="0" borderId="32" xfId="0" applyNumberFormat="1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3" fontId="1" fillId="0" borderId="35" xfId="0" applyNumberFormat="1" applyFont="1" applyBorder="1"/>
    <xf numFmtId="164" fontId="1" fillId="0" borderId="35" xfId="0" applyNumberFormat="1" applyFont="1" applyBorder="1"/>
    <xf numFmtId="0" fontId="1" fillId="0" borderId="36" xfId="0" applyFont="1" applyBorder="1"/>
    <xf numFmtId="164" fontId="1" fillId="0" borderId="37" xfId="0" applyNumberFormat="1" applyFont="1" applyBorder="1"/>
    <xf numFmtId="0" fontId="1" fillId="0" borderId="38" xfId="0" applyFont="1" applyBorder="1"/>
    <xf numFmtId="0" fontId="1" fillId="0" borderId="39" xfId="0" applyFont="1" applyBorder="1"/>
    <xf numFmtId="3" fontId="1" fillId="0" borderId="39" xfId="0" applyNumberFormat="1" applyFont="1" applyBorder="1"/>
    <xf numFmtId="164" fontId="1" fillId="0" borderId="39" xfId="0" applyNumberFormat="1" applyFont="1" applyBorder="1"/>
    <xf numFmtId="0" fontId="1" fillId="0" borderId="40" xfId="0" applyFont="1" applyBorder="1"/>
    <xf numFmtId="164" fontId="1" fillId="0" borderId="41" xfId="0" applyNumberFormat="1" applyFont="1" applyBorder="1"/>
    <xf numFmtId="0" fontId="1" fillId="0" borderId="42" xfId="0" applyFont="1" applyBorder="1"/>
    <xf numFmtId="3" fontId="1" fillId="0" borderId="43" xfId="0" applyNumberFormat="1" applyFont="1" applyBorder="1"/>
    <xf numFmtId="0" fontId="1" fillId="0" borderId="44" xfId="0" applyFont="1" applyBorder="1"/>
    <xf numFmtId="0" fontId="1" fillId="0" borderId="45" xfId="0" applyFont="1" applyBorder="1"/>
    <xf numFmtId="3" fontId="1" fillId="0" borderId="46" xfId="0" applyNumberFormat="1" applyFont="1" applyBorder="1"/>
    <xf numFmtId="0" fontId="1" fillId="0" borderId="8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11"/>
  <sheetViews>
    <sheetView workbookViewId="0">
      <pane ySplit="4" topLeftCell="A44" activePane="bottomLeft" state="frozen"/>
      <selection pane="bottomLeft" activeCell="B61" sqref="B61:R61"/>
    </sheetView>
  </sheetViews>
  <sheetFormatPr baseColWidth="10" defaultRowHeight="15"/>
  <cols>
    <col min="1" max="1" width="2.140625" customWidth="1"/>
    <col min="2" max="2" width="9.85546875" customWidth="1"/>
    <col min="3" max="3" width="47.28515625" customWidth="1"/>
    <col min="4" max="4" width="22.7109375" customWidth="1"/>
    <col min="5" max="17" width="8.7109375" customWidth="1"/>
    <col min="18" max="18" width="14.140625" customWidth="1"/>
  </cols>
  <sheetData>
    <row r="1" spans="2:18">
      <c r="B1" t="s">
        <v>31</v>
      </c>
    </row>
    <row r="2" spans="2:18" ht="15.75" thickBot="1">
      <c r="B2" t="s">
        <v>32</v>
      </c>
    </row>
    <row r="3" spans="2:18" ht="15.75" thickBot="1">
      <c r="B3" s="1"/>
      <c r="C3" s="1"/>
      <c r="D3" s="80" t="s">
        <v>91</v>
      </c>
      <c r="E3" s="77" t="s">
        <v>29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1"/>
    </row>
    <row r="4" spans="2:18" ht="15.75" thickBot="1">
      <c r="B4" s="3" t="s">
        <v>13</v>
      </c>
      <c r="C4" s="41" t="s">
        <v>14</v>
      </c>
      <c r="D4" s="81"/>
      <c r="E4" s="5" t="s">
        <v>16</v>
      </c>
      <c r="F4" s="6" t="s">
        <v>17</v>
      </c>
      <c r="G4" s="6" t="s">
        <v>18</v>
      </c>
      <c r="H4" s="6" t="s">
        <v>15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27</v>
      </c>
      <c r="R4" s="4" t="s">
        <v>28</v>
      </c>
    </row>
    <row r="5" spans="2:18" ht="6.9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21.75" thickBot="1">
      <c r="B6" s="76" t="s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2:18">
      <c r="B7" s="65" t="s">
        <v>1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/>
    </row>
    <row r="8" spans="2:18" ht="15.75" thickBot="1">
      <c r="B8" s="68" t="s">
        <v>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</row>
    <row r="9" spans="2:18">
      <c r="B9" s="8" t="s">
        <v>3</v>
      </c>
      <c r="C9" s="9" t="s">
        <v>8</v>
      </c>
      <c r="D9" s="10">
        <v>1994</v>
      </c>
      <c r="E9" s="11">
        <v>2.4E-2</v>
      </c>
      <c r="F9" s="11">
        <v>2.1999999999999999E-2</v>
      </c>
      <c r="G9" s="11">
        <v>2.1999999999999999E-2</v>
      </c>
      <c r="H9" s="11">
        <v>2.1999999999999999E-2</v>
      </c>
      <c r="I9" s="11">
        <v>1.9E-2</v>
      </c>
      <c r="J9" s="11">
        <v>2.1999999999999999E-2</v>
      </c>
      <c r="K9" s="11">
        <v>2.1999999999999999E-2</v>
      </c>
      <c r="L9" s="11">
        <v>2.4E-2</v>
      </c>
      <c r="M9" s="11">
        <v>3.7999999999999999E-2</v>
      </c>
      <c r="N9" s="11">
        <v>0.03</v>
      </c>
      <c r="O9" s="11">
        <v>2.8000000000000001E-2</v>
      </c>
      <c r="P9" s="11">
        <v>2.7E-2</v>
      </c>
      <c r="Q9" s="11">
        <f>SUM(E9:P9)</f>
        <v>0.30000000000000004</v>
      </c>
      <c r="R9" s="12">
        <v>0.8</v>
      </c>
    </row>
    <row r="10" spans="2:18">
      <c r="B10" s="13" t="s">
        <v>4</v>
      </c>
      <c r="C10" s="14" t="s">
        <v>9</v>
      </c>
      <c r="D10" s="15">
        <v>1194</v>
      </c>
      <c r="E10" s="16">
        <v>1.4999999999999999E-2</v>
      </c>
      <c r="F10" s="16">
        <v>1.4E-2</v>
      </c>
      <c r="G10" s="16">
        <v>1.2999999999999999E-2</v>
      </c>
      <c r="H10" s="16">
        <v>1.2999999999999999E-2</v>
      </c>
      <c r="I10" s="16">
        <v>1.2E-2</v>
      </c>
      <c r="J10" s="16">
        <v>1.2999999999999999E-2</v>
      </c>
      <c r="K10" s="16">
        <v>1.2999999999999999E-2</v>
      </c>
      <c r="L10" s="16">
        <v>1.4999999999999999E-2</v>
      </c>
      <c r="M10" s="16">
        <v>1.7000000000000001E-2</v>
      </c>
      <c r="N10" s="16">
        <v>1.9E-2</v>
      </c>
      <c r="O10" s="16">
        <v>1.7000000000000001E-2</v>
      </c>
      <c r="P10" s="16">
        <v>1.6E-2</v>
      </c>
      <c r="Q10" s="16">
        <f t="shared" ref="Q10:Q14" si="0">SUM(E10:P10)</f>
        <v>0.17699999999999999</v>
      </c>
      <c r="R10" s="17">
        <v>0.8</v>
      </c>
    </row>
    <row r="11" spans="2:18">
      <c r="B11" s="13" t="s">
        <v>5</v>
      </c>
      <c r="C11" s="14" t="s">
        <v>10</v>
      </c>
      <c r="D11" s="15">
        <v>5597</v>
      </c>
      <c r="E11" s="16">
        <v>7.2999999999999995E-2</v>
      </c>
      <c r="F11" s="16">
        <v>6.9000000000000006E-2</v>
      </c>
      <c r="G11" s="16">
        <v>6.7000000000000004E-2</v>
      </c>
      <c r="H11" s="16">
        <v>6.6000000000000003E-2</v>
      </c>
      <c r="I11" s="16">
        <v>5.8999999999999997E-2</v>
      </c>
      <c r="J11" s="16">
        <v>6.8000000000000005E-2</v>
      </c>
      <c r="K11" s="16">
        <v>6.8000000000000005E-2</v>
      </c>
      <c r="L11" s="16">
        <v>7.3999999999999996E-2</v>
      </c>
      <c r="M11" s="16">
        <v>8.4000000000000005E-2</v>
      </c>
      <c r="N11" s="16">
        <v>9.2999999999999999E-2</v>
      </c>
      <c r="O11" s="16">
        <v>8.5999999999999993E-2</v>
      </c>
      <c r="P11" s="16">
        <v>8.1000000000000003E-2</v>
      </c>
      <c r="Q11" s="16">
        <f t="shared" si="0"/>
        <v>0.8879999999999999</v>
      </c>
      <c r="R11" s="17">
        <v>0.8</v>
      </c>
    </row>
    <row r="12" spans="2:18">
      <c r="B12" s="13" t="s">
        <v>6</v>
      </c>
      <c r="C12" s="14" t="s">
        <v>11</v>
      </c>
      <c r="D12" s="15">
        <v>3327</v>
      </c>
      <c r="E12" s="16">
        <v>3.7999999999999999E-2</v>
      </c>
      <c r="F12" s="16">
        <v>3.5000000000000003E-2</v>
      </c>
      <c r="G12" s="16">
        <v>3.4000000000000002E-2</v>
      </c>
      <c r="H12" s="16">
        <v>3.4000000000000002E-2</v>
      </c>
      <c r="I12" s="16">
        <v>3.1E-2</v>
      </c>
      <c r="J12" s="16">
        <v>3.5000000000000003E-2</v>
      </c>
      <c r="K12" s="16">
        <v>3.4000000000000002E-2</v>
      </c>
      <c r="L12" s="16">
        <v>3.7999999999999999E-2</v>
      </c>
      <c r="M12" s="16">
        <v>4.3999999999999997E-2</v>
      </c>
      <c r="N12" s="16">
        <v>4.9000000000000002E-2</v>
      </c>
      <c r="O12" s="16">
        <v>4.4999999999999998E-2</v>
      </c>
      <c r="P12" s="16">
        <v>4.2999999999999997E-2</v>
      </c>
      <c r="Q12" s="16">
        <f t="shared" si="0"/>
        <v>0.45999999999999996</v>
      </c>
      <c r="R12" s="17">
        <v>0.8</v>
      </c>
    </row>
    <row r="13" spans="2:18" ht="15.75" thickBot="1">
      <c r="B13" s="18" t="s">
        <v>7</v>
      </c>
      <c r="C13" s="19" t="s">
        <v>12</v>
      </c>
      <c r="D13" s="20">
        <v>10507</v>
      </c>
      <c r="E13" s="21">
        <v>0.123</v>
      </c>
      <c r="F13" s="21">
        <v>0.114</v>
      </c>
      <c r="G13" s="21">
        <v>0.111</v>
      </c>
      <c r="H13" s="21">
        <v>0.111</v>
      </c>
      <c r="I13" s="21">
        <v>9.9000000000000005E-2</v>
      </c>
      <c r="J13" s="21">
        <v>0.113</v>
      </c>
      <c r="K13" s="21">
        <v>0.112</v>
      </c>
      <c r="L13" s="21">
        <v>0.124</v>
      </c>
      <c r="M13" s="21">
        <v>0.14199999999999999</v>
      </c>
      <c r="N13" s="21">
        <v>0.156</v>
      </c>
      <c r="O13" s="21">
        <v>0.14399999999999999</v>
      </c>
      <c r="P13" s="21">
        <v>0.13700000000000001</v>
      </c>
      <c r="Q13" s="21">
        <f t="shared" si="0"/>
        <v>1.4859999999999998</v>
      </c>
      <c r="R13" s="22">
        <v>0.8</v>
      </c>
    </row>
    <row r="14" spans="2:18" ht="15.75" thickBot="1">
      <c r="B14" s="71" t="s">
        <v>30</v>
      </c>
      <c r="C14" s="72"/>
      <c r="D14" s="24">
        <f>SUM(D9:D13)</f>
        <v>22619</v>
      </c>
      <c r="E14" s="25">
        <f t="shared" ref="E14:P14" si="1">SUM(E9:E13)</f>
        <v>0.27300000000000002</v>
      </c>
      <c r="F14" s="25">
        <f t="shared" si="1"/>
        <v>0.254</v>
      </c>
      <c r="G14" s="25">
        <f t="shared" si="1"/>
        <v>0.247</v>
      </c>
      <c r="H14" s="25">
        <f t="shared" si="1"/>
        <v>0.246</v>
      </c>
      <c r="I14" s="25">
        <f t="shared" si="1"/>
        <v>0.22</v>
      </c>
      <c r="J14" s="25">
        <f t="shared" si="1"/>
        <v>0.251</v>
      </c>
      <c r="K14" s="25">
        <f t="shared" si="1"/>
        <v>0.249</v>
      </c>
      <c r="L14" s="25">
        <f t="shared" si="1"/>
        <v>0.27500000000000002</v>
      </c>
      <c r="M14" s="25">
        <f t="shared" si="1"/>
        <v>0.32499999999999996</v>
      </c>
      <c r="N14" s="25">
        <f t="shared" si="1"/>
        <v>0.34699999999999998</v>
      </c>
      <c r="O14" s="25">
        <f t="shared" si="1"/>
        <v>0.31999999999999995</v>
      </c>
      <c r="P14" s="25">
        <f t="shared" si="1"/>
        <v>0.30399999999999999</v>
      </c>
      <c r="Q14" s="26">
        <f t="shared" si="0"/>
        <v>3.3109999999999995</v>
      </c>
      <c r="R14" s="23"/>
    </row>
    <row r="15" spans="2:18">
      <c r="B15" s="65" t="s">
        <v>33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2:18" ht="15.75" thickBot="1">
      <c r="B16" s="68" t="s">
        <v>34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</row>
    <row r="17" spans="2:18">
      <c r="B17" s="8" t="s">
        <v>36</v>
      </c>
      <c r="C17" s="9" t="s">
        <v>37</v>
      </c>
      <c r="D17" s="10">
        <v>14468</v>
      </c>
      <c r="E17" s="11">
        <v>0.17199999999999999</v>
      </c>
      <c r="F17" s="11">
        <v>0.159</v>
      </c>
      <c r="G17" s="11">
        <v>0.155</v>
      </c>
      <c r="H17" s="11">
        <v>0.155</v>
      </c>
      <c r="I17" s="11">
        <v>0.13900000000000001</v>
      </c>
      <c r="J17" s="11">
        <v>0.157</v>
      </c>
      <c r="K17" s="11">
        <v>0.156</v>
      </c>
      <c r="L17" s="11">
        <v>0.17299999999999999</v>
      </c>
      <c r="M17" s="11">
        <v>0.2</v>
      </c>
      <c r="N17" s="11">
        <v>0.219</v>
      </c>
      <c r="O17" s="11">
        <v>0.20200000000000001</v>
      </c>
      <c r="P17" s="11">
        <v>0.193</v>
      </c>
      <c r="Q17" s="11">
        <f>SUM(E17:P17)</f>
        <v>2.08</v>
      </c>
      <c r="R17" s="12">
        <v>0.8</v>
      </c>
    </row>
    <row r="18" spans="2:18">
      <c r="B18" s="13" t="s">
        <v>38</v>
      </c>
      <c r="C18" s="14" t="s">
        <v>39</v>
      </c>
      <c r="D18" s="15">
        <v>3619</v>
      </c>
      <c r="E18" s="16">
        <v>4.2000000000000003E-2</v>
      </c>
      <c r="F18" s="16">
        <v>3.9E-2</v>
      </c>
      <c r="G18" s="16">
        <v>3.7999999999999999E-2</v>
      </c>
      <c r="H18" s="16">
        <v>3.7999999999999999E-2</v>
      </c>
      <c r="I18" s="16">
        <v>3.4000000000000002E-2</v>
      </c>
      <c r="J18" s="16">
        <v>3.7999999999999999E-2</v>
      </c>
      <c r="K18" s="16">
        <v>3.7999999999999999E-2</v>
      </c>
      <c r="L18" s="16">
        <v>4.2000000000000003E-2</v>
      </c>
      <c r="M18" s="16">
        <v>4.9000000000000002E-2</v>
      </c>
      <c r="N18" s="16">
        <v>5.3999999999999999E-2</v>
      </c>
      <c r="O18" s="16">
        <v>4.9000000000000002E-2</v>
      </c>
      <c r="P18" s="16">
        <v>4.7E-2</v>
      </c>
      <c r="Q18" s="16">
        <f t="shared" ref="Q18:Q23" si="2">SUM(E18:P18)</f>
        <v>0.50800000000000001</v>
      </c>
      <c r="R18" s="17">
        <v>0.8</v>
      </c>
    </row>
    <row r="19" spans="2:18">
      <c r="B19" s="13" t="s">
        <v>40</v>
      </c>
      <c r="C19" s="14" t="s">
        <v>41</v>
      </c>
      <c r="D19" s="15">
        <v>13221</v>
      </c>
      <c r="E19" s="16">
        <v>0.16</v>
      </c>
      <c r="F19" s="16">
        <v>0.15</v>
      </c>
      <c r="G19" s="16">
        <v>0.14699999999999999</v>
      </c>
      <c r="H19" s="16">
        <v>0.14399999999999999</v>
      </c>
      <c r="I19" s="16">
        <v>0.129</v>
      </c>
      <c r="J19" s="16">
        <v>0.15</v>
      </c>
      <c r="K19" s="16">
        <v>0.14799999999999999</v>
      </c>
      <c r="L19" s="16">
        <v>0.16300000000000001</v>
      </c>
      <c r="M19" s="16">
        <v>0.185</v>
      </c>
      <c r="N19" s="16">
        <v>0.20399999999999999</v>
      </c>
      <c r="O19" s="16">
        <v>0.189</v>
      </c>
      <c r="P19" s="16">
        <v>0.17899999999999999</v>
      </c>
      <c r="Q19" s="16">
        <f t="shared" si="2"/>
        <v>1.9480000000000002</v>
      </c>
      <c r="R19" s="17">
        <v>0.8</v>
      </c>
    </row>
    <row r="20" spans="2:18">
      <c r="B20" s="13" t="s">
        <v>42</v>
      </c>
      <c r="C20" s="14" t="s">
        <v>43</v>
      </c>
      <c r="D20" s="15">
        <v>875</v>
      </c>
      <c r="E20" s="16">
        <v>0.01</v>
      </c>
      <c r="F20" s="16">
        <v>8.9999999999999993E-3</v>
      </c>
      <c r="G20" s="16">
        <v>8.9999999999999993E-3</v>
      </c>
      <c r="H20" s="16">
        <v>8.9999999999999993E-3</v>
      </c>
      <c r="I20" s="16">
        <v>8.0000000000000002E-3</v>
      </c>
      <c r="J20" s="16">
        <v>8.9999999999999993E-3</v>
      </c>
      <c r="K20" s="16">
        <v>8.9999999999999993E-3</v>
      </c>
      <c r="L20" s="16">
        <v>0.01</v>
      </c>
      <c r="M20" s="16">
        <v>1.0999999999999999E-2</v>
      </c>
      <c r="N20" s="16">
        <v>1.2999999999999999E-2</v>
      </c>
      <c r="O20" s="16">
        <v>1.2E-2</v>
      </c>
      <c r="P20" s="16">
        <v>1.0999999999999999E-2</v>
      </c>
      <c r="Q20" s="16">
        <f t="shared" si="2"/>
        <v>0.11999999999999998</v>
      </c>
      <c r="R20" s="17">
        <v>0.8</v>
      </c>
    </row>
    <row r="21" spans="2:18">
      <c r="B21" s="13" t="s">
        <v>44</v>
      </c>
      <c r="C21" s="14" t="s">
        <v>45</v>
      </c>
      <c r="D21" s="15">
        <v>367</v>
      </c>
      <c r="E21" s="16">
        <v>4.0000000000000001E-3</v>
      </c>
      <c r="F21" s="16">
        <v>4.0000000000000001E-3</v>
      </c>
      <c r="G21" s="16">
        <v>4.0000000000000001E-3</v>
      </c>
      <c r="H21" s="16">
        <v>4.0000000000000001E-3</v>
      </c>
      <c r="I21" s="16">
        <v>4.0000000000000001E-3</v>
      </c>
      <c r="J21" s="16">
        <v>4.0000000000000001E-3</v>
      </c>
      <c r="K21" s="16">
        <v>4.0000000000000001E-3</v>
      </c>
      <c r="L21" s="16">
        <v>4.0000000000000001E-3</v>
      </c>
      <c r="M21" s="16">
        <v>5.0000000000000001E-3</v>
      </c>
      <c r="N21" s="16">
        <v>6.0000000000000001E-3</v>
      </c>
      <c r="O21" s="16">
        <v>5.0000000000000001E-3</v>
      </c>
      <c r="P21" s="16">
        <v>5.0000000000000001E-3</v>
      </c>
      <c r="Q21" s="16">
        <f t="shared" si="2"/>
        <v>5.2999999999999992E-2</v>
      </c>
      <c r="R21" s="17">
        <v>0.8</v>
      </c>
    </row>
    <row r="22" spans="2:18" ht="15.75" thickBot="1">
      <c r="B22" s="18" t="s">
        <v>46</v>
      </c>
      <c r="C22" s="19" t="s">
        <v>47</v>
      </c>
      <c r="D22" s="20">
        <v>4197</v>
      </c>
      <c r="E22" s="21">
        <v>6.9000000000000006E-2</v>
      </c>
      <c r="F22" s="21">
        <v>6.7000000000000004E-2</v>
      </c>
      <c r="G22" s="21">
        <v>6.5000000000000002E-2</v>
      </c>
      <c r="H22" s="21">
        <v>6.2E-2</v>
      </c>
      <c r="I22" s="21">
        <v>5.6000000000000001E-2</v>
      </c>
      <c r="J22" s="21">
        <v>6.7000000000000004E-2</v>
      </c>
      <c r="K22" s="21">
        <v>6.7000000000000004E-2</v>
      </c>
      <c r="L22" s="21">
        <v>7.1999999999999995E-2</v>
      </c>
      <c r="M22" s="21">
        <v>7.9000000000000001E-2</v>
      </c>
      <c r="N22" s="21">
        <v>8.7999999999999995E-2</v>
      </c>
      <c r="O22" s="21">
        <v>8.3000000000000004E-2</v>
      </c>
      <c r="P22" s="21">
        <v>7.8E-2</v>
      </c>
      <c r="Q22" s="21">
        <f t="shared" si="2"/>
        <v>0.85299999999999987</v>
      </c>
      <c r="R22" s="22">
        <v>0.8</v>
      </c>
    </row>
    <row r="23" spans="2:18" ht="15.75" thickBot="1">
      <c r="B23" s="71" t="s">
        <v>35</v>
      </c>
      <c r="C23" s="72"/>
      <c r="D23" s="24">
        <f>SUM(D17:D22)</f>
        <v>36747</v>
      </c>
      <c r="E23" s="25">
        <f t="shared" ref="E23" si="3">SUM(E17:E22)</f>
        <v>0.45700000000000002</v>
      </c>
      <c r="F23" s="25">
        <f t="shared" ref="F23" si="4">SUM(F17:F22)</f>
        <v>0.42799999999999999</v>
      </c>
      <c r="G23" s="25">
        <f t="shared" ref="G23" si="5">SUM(G17:G22)</f>
        <v>0.41799999999999998</v>
      </c>
      <c r="H23" s="25">
        <f t="shared" ref="H23" si="6">SUM(H17:H22)</f>
        <v>0.41199999999999998</v>
      </c>
      <c r="I23" s="25">
        <f t="shared" ref="I23" si="7">SUM(I17:I22)</f>
        <v>0.37000000000000005</v>
      </c>
      <c r="J23" s="25">
        <f t="shared" ref="J23" si="8">SUM(J17:J22)</f>
        <v>0.42499999999999999</v>
      </c>
      <c r="K23" s="25">
        <f t="shared" ref="K23" si="9">SUM(K17:K22)</f>
        <v>0.42199999999999999</v>
      </c>
      <c r="L23" s="25">
        <f t="shared" ref="L23" si="10">SUM(L17:L22)</f>
        <v>0.46400000000000002</v>
      </c>
      <c r="M23" s="25">
        <f t="shared" ref="M23" si="11">SUM(M17:M22)</f>
        <v>0.52900000000000003</v>
      </c>
      <c r="N23" s="25">
        <f t="shared" ref="N23" si="12">SUM(N17:N22)</f>
        <v>0.58399999999999996</v>
      </c>
      <c r="O23" s="25">
        <f t="shared" ref="O23" si="13">SUM(O17:O22)</f>
        <v>0.54</v>
      </c>
      <c r="P23" s="25">
        <f>SUM(P17:P22)</f>
        <v>0.51300000000000001</v>
      </c>
      <c r="Q23" s="26">
        <f t="shared" si="2"/>
        <v>5.5619999999999994</v>
      </c>
      <c r="R23" s="23"/>
    </row>
    <row r="24" spans="2:18">
      <c r="B24" s="65" t="s">
        <v>49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</row>
    <row r="25" spans="2:18" ht="15.75" thickBot="1">
      <c r="B25" s="68" t="s">
        <v>93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</row>
    <row r="26" spans="2:18">
      <c r="B26" s="8" t="s">
        <v>50</v>
      </c>
      <c r="C26" s="9" t="s">
        <v>51</v>
      </c>
      <c r="D26" s="10">
        <v>918</v>
      </c>
      <c r="E26" s="11">
        <v>1.7999999999999999E-2</v>
      </c>
      <c r="F26" s="11">
        <v>1.7999999999999999E-2</v>
      </c>
      <c r="G26" s="11">
        <v>1.7999999999999999E-2</v>
      </c>
      <c r="H26" s="11">
        <v>1.6E-2</v>
      </c>
      <c r="I26" s="11">
        <v>1.4999999999999999E-2</v>
      </c>
      <c r="J26" s="11">
        <v>1.7999999999999999E-2</v>
      </c>
      <c r="K26" s="11">
        <v>1.7999999999999999E-2</v>
      </c>
      <c r="L26" s="11">
        <v>1.9E-2</v>
      </c>
      <c r="M26" s="11">
        <v>0.02</v>
      </c>
      <c r="N26" s="11">
        <v>2.3E-2</v>
      </c>
      <c r="O26" s="11">
        <v>2.1999999999999999E-2</v>
      </c>
      <c r="P26" s="11">
        <v>0.02</v>
      </c>
      <c r="Q26" s="11">
        <f>SUM(E26:P26)</f>
        <v>0.22499999999999995</v>
      </c>
      <c r="R26" s="12">
        <v>0.8</v>
      </c>
    </row>
    <row r="27" spans="2:18">
      <c r="B27" s="13" t="s">
        <v>52</v>
      </c>
      <c r="C27" s="14" t="s">
        <v>53</v>
      </c>
      <c r="D27" s="15">
        <v>2593</v>
      </c>
      <c r="E27" s="16">
        <v>3.6999999999999998E-2</v>
      </c>
      <c r="F27" s="16">
        <v>3.5000000000000003E-2</v>
      </c>
      <c r="G27" s="16">
        <v>3.4000000000000002E-2</v>
      </c>
      <c r="H27" s="16">
        <v>3.3000000000000002E-2</v>
      </c>
      <c r="I27" s="16">
        <v>0.03</v>
      </c>
      <c r="J27" s="16">
        <v>3.5000000000000003E-2</v>
      </c>
      <c r="K27" s="16">
        <v>3.5000000000000003E-2</v>
      </c>
      <c r="L27" s="16">
        <v>3.7999999999999999E-2</v>
      </c>
      <c r="M27" s="16">
        <v>4.2000000000000003E-2</v>
      </c>
      <c r="N27" s="16">
        <v>4.7E-2</v>
      </c>
      <c r="O27" s="16">
        <v>4.3999999999999997E-2</v>
      </c>
      <c r="P27" s="16">
        <v>4.1000000000000002E-2</v>
      </c>
      <c r="Q27" s="16">
        <f t="shared" ref="Q27:Q36" si="14">SUM(E27:P27)</f>
        <v>0.45099999999999996</v>
      </c>
      <c r="R27" s="17">
        <v>0.8</v>
      </c>
    </row>
    <row r="28" spans="2:18">
      <c r="B28" s="13" t="s">
        <v>54</v>
      </c>
      <c r="C28" s="14" t="s">
        <v>55</v>
      </c>
      <c r="D28" s="15">
        <v>6151</v>
      </c>
      <c r="E28" s="16">
        <v>8.5999999999999993E-2</v>
      </c>
      <c r="F28" s="16">
        <v>8.1000000000000003E-2</v>
      </c>
      <c r="G28" s="16">
        <v>0.08</v>
      </c>
      <c r="H28" s="16">
        <v>7.6999999999999999E-2</v>
      </c>
      <c r="I28" s="16">
        <v>6.9000000000000006E-2</v>
      </c>
      <c r="J28" s="16">
        <v>8.1000000000000003E-2</v>
      </c>
      <c r="K28" s="16">
        <v>8.1000000000000003E-2</v>
      </c>
      <c r="L28" s="16">
        <v>8.7999999999999995E-2</v>
      </c>
      <c r="M28" s="16">
        <v>9.8000000000000004E-2</v>
      </c>
      <c r="N28" s="16">
        <v>0.109</v>
      </c>
      <c r="O28" s="16">
        <v>0.10199999999999999</v>
      </c>
      <c r="P28" s="16">
        <v>9.6000000000000002E-2</v>
      </c>
      <c r="Q28" s="16">
        <f t="shared" si="14"/>
        <v>1.048</v>
      </c>
      <c r="R28" s="17">
        <v>0.8</v>
      </c>
    </row>
    <row r="29" spans="2:18">
      <c r="B29" s="13" t="s">
        <v>56</v>
      </c>
      <c r="C29" s="14" t="s">
        <v>57</v>
      </c>
      <c r="D29" s="15">
        <v>411</v>
      </c>
      <c r="E29" s="16">
        <v>5.0000000000000001E-3</v>
      </c>
      <c r="F29" s="16">
        <v>4.0000000000000001E-3</v>
      </c>
      <c r="G29" s="16">
        <v>4.0000000000000001E-3</v>
      </c>
      <c r="H29" s="16">
        <v>4.0000000000000001E-3</v>
      </c>
      <c r="I29" s="16">
        <v>4.0000000000000001E-3</v>
      </c>
      <c r="J29" s="16">
        <v>4.0000000000000001E-3</v>
      </c>
      <c r="K29" s="16">
        <v>4.0000000000000001E-3</v>
      </c>
      <c r="L29" s="16">
        <v>5.0000000000000001E-3</v>
      </c>
      <c r="M29" s="16">
        <v>6.0000000000000001E-3</v>
      </c>
      <c r="N29" s="16">
        <v>6.0000000000000001E-3</v>
      </c>
      <c r="O29" s="16">
        <v>6.0000000000000001E-3</v>
      </c>
      <c r="P29" s="16">
        <v>5.0000000000000001E-3</v>
      </c>
      <c r="Q29" s="16">
        <f t="shared" si="14"/>
        <v>5.6999999999999995E-2</v>
      </c>
      <c r="R29" s="17">
        <v>0.8</v>
      </c>
    </row>
    <row r="30" spans="2:18">
      <c r="B30" s="13" t="s">
        <v>58</v>
      </c>
      <c r="C30" s="14" t="s">
        <v>59</v>
      </c>
      <c r="D30" s="15">
        <v>667</v>
      </c>
      <c r="E30" s="16">
        <v>8.9999999999999993E-3</v>
      </c>
      <c r="F30" s="16">
        <v>8.0000000000000002E-3</v>
      </c>
      <c r="G30" s="16">
        <v>8.0000000000000002E-3</v>
      </c>
      <c r="H30" s="16">
        <v>8.0000000000000002E-3</v>
      </c>
      <c r="I30" s="16">
        <v>7.0000000000000001E-3</v>
      </c>
      <c r="J30" s="16">
        <v>8.0000000000000002E-3</v>
      </c>
      <c r="K30" s="16">
        <v>8.0000000000000002E-3</v>
      </c>
      <c r="L30" s="16">
        <v>8.9999999999999993E-3</v>
      </c>
      <c r="M30" s="16">
        <v>0.01</v>
      </c>
      <c r="N30" s="16">
        <v>1.0999999999999999E-2</v>
      </c>
      <c r="O30" s="16">
        <v>0.01</v>
      </c>
      <c r="P30" s="16">
        <v>0.01</v>
      </c>
      <c r="Q30" s="16">
        <f t="shared" si="14"/>
        <v>0.10599999999999998</v>
      </c>
      <c r="R30" s="17">
        <v>0.8</v>
      </c>
    </row>
    <row r="31" spans="2:18">
      <c r="B31" s="13" t="s">
        <v>60</v>
      </c>
      <c r="C31" s="14" t="s">
        <v>61</v>
      </c>
      <c r="D31" s="15">
        <v>18548</v>
      </c>
      <c r="E31" s="16">
        <v>0.24399999999999999</v>
      </c>
      <c r="F31" s="16">
        <v>0.23200000000000001</v>
      </c>
      <c r="G31" s="16">
        <v>0.22600000000000001</v>
      </c>
      <c r="H31" s="16">
        <v>0.22</v>
      </c>
      <c r="I31" s="16">
        <v>0.19800000000000001</v>
      </c>
      <c r="J31" s="16">
        <v>0.23200000000000001</v>
      </c>
      <c r="K31" s="16">
        <v>0.23100000000000001</v>
      </c>
      <c r="L31" s="16">
        <v>0.251</v>
      </c>
      <c r="M31" s="16">
        <v>0.28100000000000003</v>
      </c>
      <c r="N31" s="16">
        <v>0.31</v>
      </c>
      <c r="O31" s="16">
        <v>0.29099999999999998</v>
      </c>
      <c r="P31" s="16">
        <v>0.27300000000000002</v>
      </c>
      <c r="Q31" s="16">
        <f t="shared" si="14"/>
        <v>2.9890000000000003</v>
      </c>
      <c r="R31" s="17">
        <v>0.8</v>
      </c>
    </row>
    <row r="32" spans="2:18">
      <c r="B32" s="13" t="s">
        <v>62</v>
      </c>
      <c r="C32" s="14" t="s">
        <v>63</v>
      </c>
      <c r="D32" s="15">
        <v>10452</v>
      </c>
      <c r="E32" s="16">
        <v>0.17199999999999999</v>
      </c>
      <c r="F32" s="16">
        <v>0.16800000000000001</v>
      </c>
      <c r="G32" s="16">
        <v>0.16400000000000001</v>
      </c>
      <c r="H32" s="16">
        <v>0.155</v>
      </c>
      <c r="I32" s="16">
        <v>0.14000000000000001</v>
      </c>
      <c r="J32" s="16">
        <v>0.16900000000000001</v>
      </c>
      <c r="K32" s="16">
        <v>0.16900000000000001</v>
      </c>
      <c r="L32" s="16">
        <v>0.18</v>
      </c>
      <c r="M32" s="16">
        <v>0.19600000000000001</v>
      </c>
      <c r="N32" s="16">
        <v>0.218</v>
      </c>
      <c r="O32" s="16">
        <v>0.20799999999999999</v>
      </c>
      <c r="P32" s="16">
        <v>0.193</v>
      </c>
      <c r="Q32" s="16">
        <f t="shared" si="14"/>
        <v>2.1319999999999997</v>
      </c>
      <c r="R32" s="17">
        <v>0.8</v>
      </c>
    </row>
    <row r="33" spans="2:18">
      <c r="B33" s="13" t="s">
        <v>64</v>
      </c>
      <c r="C33" s="14" t="s">
        <v>65</v>
      </c>
      <c r="D33" s="15">
        <v>12437</v>
      </c>
      <c r="E33" s="16">
        <v>0.17899999999999999</v>
      </c>
      <c r="F33" s="16">
        <v>0.17199999999999999</v>
      </c>
      <c r="G33" s="16">
        <v>0.16800000000000001</v>
      </c>
      <c r="H33" s="16">
        <v>0.161</v>
      </c>
      <c r="I33" s="16">
        <v>0.14499999999999999</v>
      </c>
      <c r="J33" s="16">
        <v>0.17299999999999999</v>
      </c>
      <c r="K33" s="16">
        <v>0.17199999999999999</v>
      </c>
      <c r="L33" s="16">
        <v>0.185</v>
      </c>
      <c r="M33" s="16">
        <v>0.20499999999999999</v>
      </c>
      <c r="N33" s="16">
        <v>0.22700000000000001</v>
      </c>
      <c r="O33" s="16">
        <v>0.214</v>
      </c>
      <c r="P33" s="16">
        <v>0.20100000000000001</v>
      </c>
      <c r="Q33" s="16">
        <f t="shared" si="14"/>
        <v>2.2020000000000004</v>
      </c>
      <c r="R33" s="17">
        <v>0.8</v>
      </c>
    </row>
    <row r="34" spans="2:18">
      <c r="B34" s="13" t="s">
        <v>66</v>
      </c>
      <c r="C34" s="14" t="s">
        <v>67</v>
      </c>
      <c r="D34" s="15">
        <v>1179</v>
      </c>
      <c r="E34" s="16">
        <v>1.7000000000000001E-2</v>
      </c>
      <c r="F34" s="16">
        <v>1.6E-2</v>
      </c>
      <c r="G34" s="16">
        <v>1.6E-2</v>
      </c>
      <c r="H34" s="16">
        <v>1.4999999999999999E-2</v>
      </c>
      <c r="I34" s="16">
        <v>1.4E-2</v>
      </c>
      <c r="J34" s="16">
        <v>1.6E-2</v>
      </c>
      <c r="K34" s="16">
        <v>1.6E-2</v>
      </c>
      <c r="L34" s="16">
        <v>1.7999999999999999E-2</v>
      </c>
      <c r="M34" s="16">
        <v>0.02</v>
      </c>
      <c r="N34" s="16">
        <v>2.1999999999999999E-2</v>
      </c>
      <c r="O34" s="16">
        <v>0.02</v>
      </c>
      <c r="P34" s="16">
        <v>1.9E-2</v>
      </c>
      <c r="Q34" s="16">
        <f t="shared" si="14"/>
        <v>0.20899999999999996</v>
      </c>
      <c r="R34" s="17">
        <v>0.8</v>
      </c>
    </row>
    <row r="35" spans="2:18" ht="15.75" thickBot="1">
      <c r="B35" s="18" t="s">
        <v>68</v>
      </c>
      <c r="C35" s="19" t="s">
        <v>69</v>
      </c>
      <c r="D35" s="20">
        <v>1094</v>
      </c>
      <c r="E35" s="21">
        <v>1.4999999999999999E-2</v>
      </c>
      <c r="F35" s="21">
        <v>1.4E-2</v>
      </c>
      <c r="G35" s="21">
        <v>1.4E-2</v>
      </c>
      <c r="H35" s="21">
        <v>1.4E-2</v>
      </c>
      <c r="I35" s="21">
        <v>1.2E-2</v>
      </c>
      <c r="J35" s="21">
        <v>1.4E-2</v>
      </c>
      <c r="K35" s="21">
        <v>1.4E-2</v>
      </c>
      <c r="L35" s="21">
        <v>1.6E-2</v>
      </c>
      <c r="M35" s="21">
        <v>1.7000000000000001E-2</v>
      </c>
      <c r="N35" s="21">
        <v>1.9E-2</v>
      </c>
      <c r="O35" s="21">
        <v>1.7999999999999999E-2</v>
      </c>
      <c r="P35" s="21">
        <v>1.7000000000000001E-2</v>
      </c>
      <c r="Q35" s="21">
        <f t="shared" si="14"/>
        <v>0.184</v>
      </c>
      <c r="R35" s="22">
        <v>0.8</v>
      </c>
    </row>
    <row r="36" spans="2:18" ht="15.75" thickBot="1">
      <c r="B36" s="71" t="s">
        <v>48</v>
      </c>
      <c r="C36" s="72"/>
      <c r="D36" s="24">
        <f>SUM(D26:D35)</f>
        <v>54450</v>
      </c>
      <c r="E36" s="25">
        <f t="shared" ref="E36" si="15">SUM(E26:E35)</f>
        <v>0.78200000000000003</v>
      </c>
      <c r="F36" s="25">
        <f t="shared" ref="F36" si="16">SUM(F26:F35)</f>
        <v>0.748</v>
      </c>
      <c r="G36" s="25">
        <f t="shared" ref="G36" si="17">SUM(G26:G35)</f>
        <v>0.7320000000000001</v>
      </c>
      <c r="H36" s="25">
        <f t="shared" ref="H36" si="18">SUM(H26:H35)</f>
        <v>0.70300000000000007</v>
      </c>
      <c r="I36" s="25">
        <f t="shared" ref="I36" si="19">SUM(I26:I35)</f>
        <v>0.63400000000000001</v>
      </c>
      <c r="J36" s="25">
        <f t="shared" ref="J36" si="20">SUM(J26:J35)</f>
        <v>0.75</v>
      </c>
      <c r="K36" s="25">
        <f t="shared" ref="K36" si="21">SUM(K26:K35)</f>
        <v>0.748</v>
      </c>
      <c r="L36" s="25">
        <f t="shared" ref="L36" si="22">SUM(L26:L35)</f>
        <v>0.80900000000000016</v>
      </c>
      <c r="M36" s="25">
        <f t="shared" ref="M36" si="23">SUM(M26:M35)</f>
        <v>0.89500000000000002</v>
      </c>
      <c r="N36" s="25">
        <f t="shared" ref="N36" si="24">SUM(N26:N35)</f>
        <v>0.99199999999999999</v>
      </c>
      <c r="O36" s="25">
        <f t="shared" ref="O36" si="25">SUM(O26:O35)</f>
        <v>0.93499999999999994</v>
      </c>
      <c r="P36" s="25">
        <f>SUM(P26:P35)</f>
        <v>0.87500000000000022</v>
      </c>
      <c r="Q36" s="26">
        <f t="shared" si="14"/>
        <v>9.6029999999999998</v>
      </c>
      <c r="R36" s="23"/>
    </row>
    <row r="37" spans="2:18">
      <c r="B37" s="65" t="s">
        <v>70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7"/>
    </row>
    <row r="38" spans="2:18" ht="15.75" thickBot="1">
      <c r="B38" s="68" t="s">
        <v>71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</row>
    <row r="39" spans="2:18">
      <c r="B39" s="8" t="s">
        <v>73</v>
      </c>
      <c r="C39" s="9" t="s">
        <v>74</v>
      </c>
      <c r="D39" s="10">
        <v>85533</v>
      </c>
      <c r="E39" s="11">
        <v>1.2549999999999999</v>
      </c>
      <c r="F39" s="11">
        <v>1.208</v>
      </c>
      <c r="G39" s="11">
        <v>1.181</v>
      </c>
      <c r="H39" s="11">
        <v>1.129</v>
      </c>
      <c r="I39" s="11">
        <v>1.0189999999999999</v>
      </c>
      <c r="J39" s="11">
        <v>1.2130000000000001</v>
      </c>
      <c r="K39" s="11">
        <v>1.21</v>
      </c>
      <c r="L39" s="11">
        <v>1.3009999999999999</v>
      </c>
      <c r="M39" s="11">
        <v>1.4359999999999999</v>
      </c>
      <c r="N39" s="11">
        <v>1.593</v>
      </c>
      <c r="O39" s="11">
        <v>1.504</v>
      </c>
      <c r="P39" s="11">
        <v>1.4059999999999999</v>
      </c>
      <c r="Q39" s="11">
        <f>SUM(E39:P39)</f>
        <v>15.455</v>
      </c>
      <c r="R39" s="12">
        <v>0.8</v>
      </c>
    </row>
    <row r="40" spans="2:18" ht="15.75" thickBot="1">
      <c r="B40" s="18" t="s">
        <v>75</v>
      </c>
      <c r="C40" s="19" t="s">
        <v>76</v>
      </c>
      <c r="D40" s="20">
        <v>5687</v>
      </c>
      <c r="E40" s="21">
        <v>7.8E-2</v>
      </c>
      <c r="F40" s="21">
        <v>7.4999999999999997E-2</v>
      </c>
      <c r="G40" s="21">
        <v>7.2999999999999995E-2</v>
      </c>
      <c r="H40" s="21">
        <v>7.0000000000000007E-2</v>
      </c>
      <c r="I40" s="21">
        <v>6.3E-2</v>
      </c>
      <c r="J40" s="21">
        <v>7.4999999999999997E-2</v>
      </c>
      <c r="K40" s="21">
        <v>7.3999999999999996E-2</v>
      </c>
      <c r="L40" s="21">
        <v>8.1000000000000003E-2</v>
      </c>
      <c r="M40" s="21">
        <v>0.09</v>
      </c>
      <c r="N40" s="21">
        <v>9.9000000000000005E-2</v>
      </c>
      <c r="O40" s="21">
        <v>9.2999999999999999E-2</v>
      </c>
      <c r="P40" s="21">
        <v>8.7999999999999995E-2</v>
      </c>
      <c r="Q40" s="21">
        <f t="shared" ref="Q40:Q41" si="26">SUM(E40:P40)</f>
        <v>0.95899999999999985</v>
      </c>
      <c r="R40" s="22">
        <v>0.8</v>
      </c>
    </row>
    <row r="41" spans="2:18" ht="15.75" thickBot="1">
      <c r="B41" s="71" t="s">
        <v>72</v>
      </c>
      <c r="C41" s="72"/>
      <c r="D41" s="24">
        <f t="shared" ref="D41:P41" si="27">SUM(D39:D40)</f>
        <v>91220</v>
      </c>
      <c r="E41" s="25">
        <f t="shared" si="27"/>
        <v>1.333</v>
      </c>
      <c r="F41" s="25">
        <f t="shared" si="27"/>
        <v>1.2829999999999999</v>
      </c>
      <c r="G41" s="25">
        <f t="shared" si="27"/>
        <v>1.254</v>
      </c>
      <c r="H41" s="25">
        <f t="shared" si="27"/>
        <v>1.1990000000000001</v>
      </c>
      <c r="I41" s="25">
        <f t="shared" si="27"/>
        <v>1.0819999999999999</v>
      </c>
      <c r="J41" s="25">
        <f t="shared" si="27"/>
        <v>1.288</v>
      </c>
      <c r="K41" s="25">
        <f t="shared" si="27"/>
        <v>1.284</v>
      </c>
      <c r="L41" s="25">
        <f t="shared" si="27"/>
        <v>1.3819999999999999</v>
      </c>
      <c r="M41" s="25">
        <f t="shared" si="27"/>
        <v>1.526</v>
      </c>
      <c r="N41" s="25">
        <f t="shared" si="27"/>
        <v>1.6919999999999999</v>
      </c>
      <c r="O41" s="25">
        <f t="shared" si="27"/>
        <v>1.597</v>
      </c>
      <c r="P41" s="25">
        <f t="shared" si="27"/>
        <v>1.494</v>
      </c>
      <c r="Q41" s="26">
        <f t="shared" si="26"/>
        <v>16.414000000000001</v>
      </c>
      <c r="R41" s="23"/>
    </row>
    <row r="42" spans="2:18">
      <c r="B42" s="65" t="s">
        <v>77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</row>
    <row r="43" spans="2:18" ht="15.75" thickBot="1">
      <c r="B43" s="68" t="s">
        <v>79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</row>
    <row r="44" spans="2:18">
      <c r="B44" s="8" t="s">
        <v>80</v>
      </c>
      <c r="C44" s="9" t="s">
        <v>81</v>
      </c>
      <c r="D44" s="10">
        <v>383</v>
      </c>
      <c r="E44" s="11">
        <v>4.0000000000000001E-3</v>
      </c>
      <c r="F44" s="11">
        <v>4.0000000000000001E-3</v>
      </c>
      <c r="G44" s="11">
        <v>4.0000000000000001E-3</v>
      </c>
      <c r="H44" s="11">
        <v>4.0000000000000001E-3</v>
      </c>
      <c r="I44" s="11">
        <v>4.0000000000000001E-3</v>
      </c>
      <c r="J44" s="11">
        <v>4.0000000000000001E-3</v>
      </c>
      <c r="K44" s="11">
        <v>4.0000000000000001E-3</v>
      </c>
      <c r="L44" s="11">
        <v>4.0000000000000001E-3</v>
      </c>
      <c r="M44" s="11">
        <v>5.0000000000000001E-3</v>
      </c>
      <c r="N44" s="11">
        <v>6.0000000000000001E-3</v>
      </c>
      <c r="O44" s="11">
        <v>5.0000000000000001E-3</v>
      </c>
      <c r="P44" s="11">
        <v>5.0000000000000001E-3</v>
      </c>
      <c r="Q44" s="11">
        <f>SUM(E44:P44)</f>
        <v>5.2999999999999992E-2</v>
      </c>
      <c r="R44" s="12">
        <v>0.8</v>
      </c>
    </row>
    <row r="45" spans="2:18">
      <c r="B45" s="13" t="s">
        <v>82</v>
      </c>
      <c r="C45" s="14" t="s">
        <v>83</v>
      </c>
      <c r="D45" s="15">
        <v>14313</v>
      </c>
      <c r="E45" s="16">
        <v>0.17199999999999999</v>
      </c>
      <c r="F45" s="16">
        <v>0.1651</v>
      </c>
      <c r="G45" s="16">
        <v>0.157</v>
      </c>
      <c r="H45" s="16">
        <v>0.155</v>
      </c>
      <c r="I45" s="16">
        <v>0.13900000000000001</v>
      </c>
      <c r="J45" s="16">
        <v>0.161</v>
      </c>
      <c r="K45" s="16">
        <v>0.159</v>
      </c>
      <c r="L45" s="16">
        <v>0.17499999999999999</v>
      </c>
      <c r="M45" s="16">
        <v>0.2</v>
      </c>
      <c r="N45" s="16">
        <v>0.22</v>
      </c>
      <c r="O45" s="16">
        <v>0.20399999999999999</v>
      </c>
      <c r="P45" s="16">
        <v>0.193</v>
      </c>
      <c r="Q45" s="16">
        <f t="shared" ref="Q45:Q47" si="28">SUM(E45:P45)</f>
        <v>2.1000999999999999</v>
      </c>
      <c r="R45" s="17">
        <v>0.8</v>
      </c>
    </row>
    <row r="46" spans="2:18" ht="15.75" thickBot="1">
      <c r="B46" s="18" t="s">
        <v>84</v>
      </c>
      <c r="C46" s="19" t="s">
        <v>85</v>
      </c>
      <c r="D46" s="20">
        <v>1043</v>
      </c>
      <c r="E46" s="21">
        <v>1.0999999999999999E-2</v>
      </c>
      <c r="F46" s="21">
        <v>0.01</v>
      </c>
      <c r="G46" s="21">
        <v>0.01</v>
      </c>
      <c r="H46" s="21">
        <v>0.01</v>
      </c>
      <c r="I46" s="21">
        <v>8.9999999999999993E-3</v>
      </c>
      <c r="J46" s="21">
        <v>0.01</v>
      </c>
      <c r="K46" s="21">
        <v>0.01</v>
      </c>
      <c r="L46" s="21">
        <v>1.0999999999999999E-2</v>
      </c>
      <c r="M46" s="21">
        <v>1.2999999999999999E-2</v>
      </c>
      <c r="N46" s="21">
        <v>1.4E-2</v>
      </c>
      <c r="O46" s="21">
        <v>1.2999999999999999E-2</v>
      </c>
      <c r="P46" s="21">
        <v>1.2999999999999999E-2</v>
      </c>
      <c r="Q46" s="21">
        <f t="shared" si="28"/>
        <v>0.13400000000000001</v>
      </c>
      <c r="R46" s="22">
        <v>0.8</v>
      </c>
    </row>
    <row r="47" spans="2:18" ht="15.75" thickBot="1">
      <c r="B47" s="71" t="s">
        <v>78</v>
      </c>
      <c r="C47" s="72"/>
      <c r="D47" s="24">
        <f>SUM(D44:D46)</f>
        <v>15739</v>
      </c>
      <c r="E47" s="25">
        <f t="shared" ref="E47:P47" si="29">SUM(E44:E46)</f>
        <v>0.187</v>
      </c>
      <c r="F47" s="25">
        <f t="shared" si="29"/>
        <v>0.17910000000000001</v>
      </c>
      <c r="G47" s="25">
        <f t="shared" si="29"/>
        <v>0.17100000000000001</v>
      </c>
      <c r="H47" s="25">
        <f t="shared" si="29"/>
        <v>0.16900000000000001</v>
      </c>
      <c r="I47" s="25">
        <f t="shared" si="29"/>
        <v>0.15200000000000002</v>
      </c>
      <c r="J47" s="25">
        <f t="shared" si="29"/>
        <v>0.17500000000000002</v>
      </c>
      <c r="K47" s="25">
        <f t="shared" si="29"/>
        <v>0.17300000000000001</v>
      </c>
      <c r="L47" s="25">
        <f t="shared" si="29"/>
        <v>0.19</v>
      </c>
      <c r="M47" s="25">
        <f t="shared" si="29"/>
        <v>0.21800000000000003</v>
      </c>
      <c r="N47" s="25">
        <f t="shared" si="29"/>
        <v>0.24000000000000002</v>
      </c>
      <c r="O47" s="25">
        <f t="shared" si="29"/>
        <v>0.222</v>
      </c>
      <c r="P47" s="25">
        <f t="shared" si="29"/>
        <v>0.21100000000000002</v>
      </c>
      <c r="Q47" s="26">
        <f t="shared" si="28"/>
        <v>2.2871000000000001</v>
      </c>
      <c r="R47" s="23"/>
    </row>
    <row r="48" spans="2:18" ht="15.75" thickBot="1">
      <c r="B48" s="73" t="s">
        <v>86</v>
      </c>
      <c r="C48" s="74"/>
      <c r="D48" s="27">
        <f>SUM(D47,D41,D36,D23,D14)</f>
        <v>220775</v>
      </c>
      <c r="E48" s="28">
        <f>SUM(E47,E41,E36,E23,E14)</f>
        <v>3.032</v>
      </c>
      <c r="F48" s="28">
        <f t="shared" ref="F48:O48" si="30">SUM(F47,F41,F36,F23,F14)</f>
        <v>2.8920999999999997</v>
      </c>
      <c r="G48" s="28">
        <f t="shared" si="30"/>
        <v>2.8220000000000001</v>
      </c>
      <c r="H48" s="28">
        <f t="shared" si="30"/>
        <v>2.7290000000000001</v>
      </c>
      <c r="I48" s="28">
        <f t="shared" si="30"/>
        <v>2.4580000000000002</v>
      </c>
      <c r="J48" s="28">
        <f t="shared" si="30"/>
        <v>2.8889999999999998</v>
      </c>
      <c r="K48" s="28">
        <f t="shared" si="30"/>
        <v>2.8760000000000003</v>
      </c>
      <c r="L48" s="28">
        <f t="shared" si="30"/>
        <v>3.12</v>
      </c>
      <c r="M48" s="28">
        <f t="shared" si="30"/>
        <v>3.4930000000000003</v>
      </c>
      <c r="N48" s="28">
        <f t="shared" si="30"/>
        <v>3.855</v>
      </c>
      <c r="O48" s="28">
        <f t="shared" si="30"/>
        <v>3.6139999999999999</v>
      </c>
      <c r="P48" s="28">
        <f>SUM(P47,P41,P36,P23,P14)</f>
        <v>3.3969999999999998</v>
      </c>
      <c r="Q48" s="29">
        <f>SUM(E48:P48)</f>
        <v>37.177100000000003</v>
      </c>
    </row>
    <row r="49" spans="2:18" ht="6.95" customHeight="1"/>
    <row r="50" spans="2:18" ht="19.5" thickBot="1">
      <c r="B50" s="75" t="s">
        <v>87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</row>
    <row r="51" spans="2:18">
      <c r="B51" s="8" t="s">
        <v>92</v>
      </c>
      <c r="C51" s="35" t="s">
        <v>88</v>
      </c>
      <c r="D51" s="36"/>
      <c r="E51" s="11">
        <v>12.33</v>
      </c>
      <c r="F51" s="11">
        <v>11.94</v>
      </c>
      <c r="G51" s="11">
        <v>12.33</v>
      </c>
      <c r="H51" s="11">
        <v>12.33</v>
      </c>
      <c r="I51" s="11">
        <v>11.17</v>
      </c>
      <c r="J51" s="11">
        <v>12.33</v>
      </c>
      <c r="K51" s="11">
        <v>11.94</v>
      </c>
      <c r="L51" s="11">
        <v>12.33</v>
      </c>
      <c r="M51" s="11">
        <v>11.94</v>
      </c>
      <c r="N51" s="11">
        <v>12.33</v>
      </c>
      <c r="O51" s="11">
        <v>12.33</v>
      </c>
      <c r="P51" s="11">
        <v>11.94</v>
      </c>
      <c r="Q51" s="11">
        <f>SUM(E51:P51)</f>
        <v>145.24</v>
      </c>
      <c r="R51" s="32">
        <v>1</v>
      </c>
    </row>
    <row r="52" spans="2:18">
      <c r="B52" s="30"/>
      <c r="C52" s="37" t="s">
        <v>182</v>
      </c>
      <c r="D52" s="38"/>
      <c r="E52" s="16">
        <v>115.89</v>
      </c>
      <c r="F52" s="16">
        <v>115.89</v>
      </c>
      <c r="G52" s="16">
        <v>115.89</v>
      </c>
      <c r="H52" s="16">
        <v>115.89</v>
      </c>
      <c r="I52" s="16">
        <v>115.89</v>
      </c>
      <c r="J52" s="16">
        <v>115.89</v>
      </c>
      <c r="K52" s="16">
        <v>115.89</v>
      </c>
      <c r="L52" s="16">
        <v>115.89</v>
      </c>
      <c r="M52" s="16">
        <v>115.89</v>
      </c>
      <c r="N52" s="16">
        <v>115.89</v>
      </c>
      <c r="O52" s="16">
        <v>115.89</v>
      </c>
      <c r="P52" s="16">
        <v>115.89</v>
      </c>
      <c r="Q52" s="16">
        <f t="shared" ref="Q52:Q59" si="31">SUM(E52:P52)</f>
        <v>1390.6800000000003</v>
      </c>
      <c r="R52" s="33">
        <v>1</v>
      </c>
    </row>
    <row r="53" spans="2:18">
      <c r="B53" s="30"/>
      <c r="C53" s="37" t="s">
        <v>183</v>
      </c>
      <c r="D53" s="38"/>
      <c r="E53" s="16">
        <v>157.68</v>
      </c>
      <c r="F53" s="16">
        <v>157.68</v>
      </c>
      <c r="G53" s="16">
        <v>157.68</v>
      </c>
      <c r="H53" s="16">
        <v>157.68</v>
      </c>
      <c r="I53" s="16">
        <v>157.68</v>
      </c>
      <c r="J53" s="16">
        <v>157.68</v>
      </c>
      <c r="K53" s="16">
        <v>157.68</v>
      </c>
      <c r="L53" s="16">
        <v>157.68</v>
      </c>
      <c r="M53" s="16">
        <v>157.68</v>
      </c>
      <c r="N53" s="16">
        <v>157.68</v>
      </c>
      <c r="O53" s="16">
        <v>157.68</v>
      </c>
      <c r="P53" s="16">
        <v>157.68</v>
      </c>
      <c r="Q53" s="16">
        <f t="shared" si="31"/>
        <v>1892.1600000000005</v>
      </c>
      <c r="R53" s="33">
        <v>1</v>
      </c>
    </row>
    <row r="54" spans="2:18">
      <c r="B54" s="30"/>
      <c r="C54" s="37" t="s">
        <v>184</v>
      </c>
      <c r="D54" s="38"/>
      <c r="E54" s="16">
        <v>354.78</v>
      </c>
      <c r="F54" s="16">
        <v>354.78</v>
      </c>
      <c r="G54" s="16">
        <v>354.78</v>
      </c>
      <c r="H54" s="16">
        <v>354.78</v>
      </c>
      <c r="I54" s="16">
        <v>354.78</v>
      </c>
      <c r="J54" s="16">
        <v>354.78</v>
      </c>
      <c r="K54" s="16">
        <v>354.78</v>
      </c>
      <c r="L54" s="16">
        <v>354.78</v>
      </c>
      <c r="M54" s="16">
        <v>354.78</v>
      </c>
      <c r="N54" s="16">
        <v>354.78</v>
      </c>
      <c r="O54" s="16">
        <v>354.78</v>
      </c>
      <c r="P54" s="16">
        <v>354.78</v>
      </c>
      <c r="Q54" s="16">
        <f t="shared" si="31"/>
        <v>4257.3599999999988</v>
      </c>
      <c r="R54" s="33">
        <v>1</v>
      </c>
    </row>
    <row r="55" spans="2:18">
      <c r="B55" s="30"/>
      <c r="C55" s="37" t="s">
        <v>185</v>
      </c>
      <c r="D55" s="38"/>
      <c r="E55" s="16">
        <v>310.10000000000002</v>
      </c>
      <c r="F55" s="16">
        <v>310.10000000000002</v>
      </c>
      <c r="G55" s="16">
        <v>310.10000000000002</v>
      </c>
      <c r="H55" s="16">
        <v>310.10000000000002</v>
      </c>
      <c r="I55" s="16">
        <v>310.10000000000002</v>
      </c>
      <c r="J55" s="16">
        <v>310.10000000000002</v>
      </c>
      <c r="K55" s="16">
        <v>310.10000000000002</v>
      </c>
      <c r="L55" s="16">
        <v>310.10000000000002</v>
      </c>
      <c r="M55" s="16">
        <v>310.10000000000002</v>
      </c>
      <c r="N55" s="16">
        <v>310.10000000000002</v>
      </c>
      <c r="O55" s="16">
        <v>310.10000000000002</v>
      </c>
      <c r="P55" s="16">
        <v>310.10000000000002</v>
      </c>
      <c r="Q55" s="16">
        <f t="shared" si="31"/>
        <v>3721.1999999999994</v>
      </c>
      <c r="R55" s="33">
        <v>1</v>
      </c>
    </row>
    <row r="56" spans="2:18">
      <c r="B56" s="30"/>
      <c r="C56" s="37" t="s">
        <v>186</v>
      </c>
      <c r="D56" s="38"/>
      <c r="E56" s="16">
        <v>131.4</v>
      </c>
      <c r="F56" s="16">
        <v>131.4</v>
      </c>
      <c r="G56" s="16">
        <v>131.4</v>
      </c>
      <c r="H56" s="16">
        <v>131.4</v>
      </c>
      <c r="I56" s="16">
        <v>131.4</v>
      </c>
      <c r="J56" s="16">
        <v>131.4</v>
      </c>
      <c r="K56" s="16">
        <v>131.4</v>
      </c>
      <c r="L56" s="16">
        <v>131.4</v>
      </c>
      <c r="M56" s="16">
        <v>131.4</v>
      </c>
      <c r="N56" s="16">
        <v>131.4</v>
      </c>
      <c r="O56" s="16">
        <v>131.4</v>
      </c>
      <c r="P56" s="16">
        <v>131.4</v>
      </c>
      <c r="Q56" s="16">
        <f t="shared" si="31"/>
        <v>1576.8000000000004</v>
      </c>
      <c r="R56" s="33">
        <v>1</v>
      </c>
    </row>
    <row r="57" spans="2:18">
      <c r="B57" s="30"/>
      <c r="C57" s="37" t="s">
        <v>187</v>
      </c>
      <c r="D57" s="38"/>
      <c r="E57" s="16">
        <v>315.36</v>
      </c>
      <c r="F57" s="16">
        <v>315.36</v>
      </c>
      <c r="G57" s="16">
        <v>315.36</v>
      </c>
      <c r="H57" s="16">
        <v>315.36</v>
      </c>
      <c r="I57" s="16">
        <v>315.36</v>
      </c>
      <c r="J57" s="16">
        <v>315.36</v>
      </c>
      <c r="K57" s="16">
        <v>315.36</v>
      </c>
      <c r="L57" s="16">
        <v>315.36</v>
      </c>
      <c r="M57" s="16">
        <v>315.36</v>
      </c>
      <c r="N57" s="16">
        <v>315.36</v>
      </c>
      <c r="O57" s="16">
        <v>315.36</v>
      </c>
      <c r="P57" s="16">
        <v>315.36</v>
      </c>
      <c r="Q57" s="16">
        <f t="shared" si="31"/>
        <v>3784.3200000000011</v>
      </c>
      <c r="R57" s="33">
        <v>1</v>
      </c>
    </row>
    <row r="58" spans="2:18">
      <c r="B58" s="30"/>
      <c r="C58" s="37" t="s">
        <v>188</v>
      </c>
      <c r="D58" s="38"/>
      <c r="E58" s="16">
        <v>157.68</v>
      </c>
      <c r="F58" s="16">
        <v>157.68</v>
      </c>
      <c r="G58" s="16">
        <v>157.68</v>
      </c>
      <c r="H58" s="16">
        <v>157.68</v>
      </c>
      <c r="I58" s="16">
        <v>157.68</v>
      </c>
      <c r="J58" s="16">
        <v>157.68</v>
      </c>
      <c r="K58" s="16">
        <v>157.68</v>
      </c>
      <c r="L58" s="16">
        <v>157.68</v>
      </c>
      <c r="M58" s="16">
        <v>157.68</v>
      </c>
      <c r="N58" s="16">
        <v>157.68</v>
      </c>
      <c r="O58" s="16">
        <v>157.68</v>
      </c>
      <c r="P58" s="16">
        <v>157.68</v>
      </c>
      <c r="Q58" s="16">
        <f t="shared" si="31"/>
        <v>1892.1600000000005</v>
      </c>
      <c r="R58" s="33">
        <v>1</v>
      </c>
    </row>
    <row r="59" spans="2:18" ht="15.75" thickBot="1">
      <c r="B59" s="31"/>
      <c r="C59" s="39" t="s">
        <v>189</v>
      </c>
      <c r="D59" s="40"/>
      <c r="E59" s="21">
        <v>214.19</v>
      </c>
      <c r="F59" s="21">
        <v>214.19</v>
      </c>
      <c r="G59" s="21">
        <v>214.19</v>
      </c>
      <c r="H59" s="21">
        <v>214.19</v>
      </c>
      <c r="I59" s="21">
        <v>214.19</v>
      </c>
      <c r="J59" s="21">
        <v>214.19</v>
      </c>
      <c r="K59" s="21">
        <v>214.19</v>
      </c>
      <c r="L59" s="21">
        <v>214.19</v>
      </c>
      <c r="M59" s="21">
        <v>214.19</v>
      </c>
      <c r="N59" s="21">
        <v>214.19</v>
      </c>
      <c r="O59" s="21">
        <v>214.19</v>
      </c>
      <c r="P59" s="21">
        <v>214.19</v>
      </c>
      <c r="Q59" s="21">
        <f t="shared" si="31"/>
        <v>2570.2800000000002</v>
      </c>
      <c r="R59" s="34">
        <v>1</v>
      </c>
    </row>
    <row r="60" spans="2:18" ht="6.95" customHeight="1"/>
    <row r="61" spans="2:18" ht="21.75" thickBot="1">
      <c r="B61" s="76" t="s">
        <v>89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2:18">
      <c r="B62" s="65" t="s">
        <v>1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7"/>
    </row>
    <row r="63" spans="2:18" ht="15.75" thickBot="1">
      <c r="B63" s="68" t="s">
        <v>90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0"/>
    </row>
    <row r="64" spans="2:18">
      <c r="B64" s="8" t="s">
        <v>3</v>
      </c>
      <c r="C64" s="9" t="s">
        <v>8</v>
      </c>
      <c r="D64" s="10">
        <v>949</v>
      </c>
      <c r="E64" s="11">
        <v>7.8E-2</v>
      </c>
      <c r="F64" s="11">
        <v>0.01</v>
      </c>
      <c r="G64" s="11">
        <v>5.0000000000000001E-3</v>
      </c>
      <c r="H64" s="11">
        <v>6.0000000000000001E-3</v>
      </c>
      <c r="I64" s="11">
        <v>7.0000000000000001E-3</v>
      </c>
      <c r="J64" s="11">
        <v>3.7999999999999999E-2</v>
      </c>
      <c r="K64" s="11">
        <v>6.4000000000000001E-2</v>
      </c>
      <c r="L64" s="11">
        <v>0.13</v>
      </c>
      <c r="M64" s="11">
        <v>0.52</v>
      </c>
      <c r="N64" s="11">
        <v>1.306</v>
      </c>
      <c r="O64" s="11">
        <v>1.2609999999999999</v>
      </c>
      <c r="P64" s="11">
        <v>0.371</v>
      </c>
      <c r="Q64" s="11">
        <f>SUM(E64:P64)</f>
        <v>3.7959999999999998</v>
      </c>
      <c r="R64" s="12">
        <v>0.2</v>
      </c>
    </row>
    <row r="65" spans="2:18">
      <c r="B65" s="13" t="s">
        <v>4</v>
      </c>
      <c r="C65" s="14" t="s">
        <v>9</v>
      </c>
      <c r="D65" s="15">
        <v>511</v>
      </c>
      <c r="E65" s="16">
        <v>4.5999999999999999E-2</v>
      </c>
      <c r="F65" s="16">
        <v>8.0000000000000002E-3</v>
      </c>
      <c r="G65" s="16">
        <v>5.0000000000000001E-3</v>
      </c>
      <c r="H65" s="16">
        <v>5.0000000000000001E-3</v>
      </c>
      <c r="I65" s="16">
        <v>6.0000000000000001E-3</v>
      </c>
      <c r="J65" s="16">
        <v>2.3E-2</v>
      </c>
      <c r="K65" s="16">
        <v>3.7999999999999999E-2</v>
      </c>
      <c r="L65" s="16">
        <v>7.4999999999999997E-2</v>
      </c>
      <c r="M65" s="16">
        <v>0.29399999999999998</v>
      </c>
      <c r="N65" s="16">
        <v>0.73499999999999999</v>
      </c>
      <c r="O65" s="16">
        <v>0.71</v>
      </c>
      <c r="P65" s="16">
        <v>0.21</v>
      </c>
      <c r="Q65" s="16">
        <f t="shared" ref="Q65:Q69" si="32">SUM(E65:P65)</f>
        <v>2.1549999999999998</v>
      </c>
      <c r="R65" s="17">
        <v>0.2</v>
      </c>
    </row>
    <row r="66" spans="2:18">
      <c r="B66" s="13" t="s">
        <v>5</v>
      </c>
      <c r="C66" s="14" t="s">
        <v>10</v>
      </c>
      <c r="D66" s="15">
        <v>1420</v>
      </c>
      <c r="E66" s="16">
        <v>0.13</v>
      </c>
      <c r="F66" s="16">
        <v>2.4E-2</v>
      </c>
      <c r="G66" s="16">
        <v>1.6E-2</v>
      </c>
      <c r="H66" s="16">
        <v>1.7000000000000001E-2</v>
      </c>
      <c r="I66" s="16">
        <v>1.9E-2</v>
      </c>
      <c r="J66" s="16">
        <v>6.7000000000000004E-2</v>
      </c>
      <c r="K66" s="16">
        <v>0.107</v>
      </c>
      <c r="L66" s="16">
        <v>0.21099999999999999</v>
      </c>
      <c r="M66" s="16">
        <v>0.81799999999999995</v>
      </c>
      <c r="N66" s="16">
        <v>2.0430000000000001</v>
      </c>
      <c r="O66" s="16">
        <v>1.9730000000000001</v>
      </c>
      <c r="P66" s="16">
        <v>0.58599999999999997</v>
      </c>
      <c r="Q66" s="16">
        <f t="shared" si="32"/>
        <v>6.0110000000000001</v>
      </c>
      <c r="R66" s="17">
        <v>0.2</v>
      </c>
    </row>
    <row r="67" spans="2:18">
      <c r="B67" s="13" t="s">
        <v>6</v>
      </c>
      <c r="C67" s="14" t="s">
        <v>11</v>
      </c>
      <c r="D67" s="15">
        <v>372</v>
      </c>
      <c r="E67" s="16">
        <v>9.8000000000000004E-2</v>
      </c>
      <c r="F67" s="16">
        <v>1.7999999999999999E-2</v>
      </c>
      <c r="G67" s="16">
        <v>1.7000000000000001E-2</v>
      </c>
      <c r="H67" s="16">
        <v>1.7999999999999999E-2</v>
      </c>
      <c r="I67" s="16">
        <v>1.9E-2</v>
      </c>
      <c r="J67" s="16">
        <v>3.6999999999999998E-2</v>
      </c>
      <c r="K67" s="16">
        <v>6.8000000000000005E-2</v>
      </c>
      <c r="L67" s="16">
        <v>0.123</v>
      </c>
      <c r="M67" s="16">
        <v>0.151</v>
      </c>
      <c r="N67" s="16">
        <v>0.34200000000000003</v>
      </c>
      <c r="O67" s="16">
        <v>0.51</v>
      </c>
      <c r="P67" s="16">
        <v>0.32400000000000001</v>
      </c>
      <c r="Q67" s="16">
        <f t="shared" si="32"/>
        <v>1.7250000000000001</v>
      </c>
      <c r="R67" s="17">
        <v>0.2</v>
      </c>
    </row>
    <row r="68" spans="2:18" ht="15.75" thickBot="1">
      <c r="B68" s="18" t="s">
        <v>7</v>
      </c>
      <c r="C68" s="19" t="s">
        <v>12</v>
      </c>
      <c r="D68" s="20">
        <v>2344</v>
      </c>
      <c r="E68" s="21">
        <v>0.85099999999999998</v>
      </c>
      <c r="F68" s="21">
        <v>0.11</v>
      </c>
      <c r="G68" s="21">
        <v>4.4999999999999998E-2</v>
      </c>
      <c r="H68" s="21">
        <v>4.5999999999999999E-2</v>
      </c>
      <c r="I68" s="21">
        <v>0.104</v>
      </c>
      <c r="J68" s="21">
        <v>0.496</v>
      </c>
      <c r="K68" s="21">
        <v>0.93500000000000005</v>
      </c>
      <c r="L68" s="21">
        <v>2.3620000000000001</v>
      </c>
      <c r="M68" s="21">
        <v>3.419</v>
      </c>
      <c r="N68" s="21">
        <v>5.8419999999999996</v>
      </c>
      <c r="O68" s="21">
        <v>4.6429999999999998</v>
      </c>
      <c r="P68" s="21">
        <v>2.2120000000000002</v>
      </c>
      <c r="Q68" s="21">
        <f t="shared" si="32"/>
        <v>21.065000000000001</v>
      </c>
      <c r="R68" s="22">
        <v>0.2</v>
      </c>
    </row>
    <row r="69" spans="2:18" ht="15.75" thickBot="1">
      <c r="B69" s="71" t="s">
        <v>105</v>
      </c>
      <c r="C69" s="72"/>
      <c r="D69" s="24">
        <f>SUM(D64:D68)</f>
        <v>5596</v>
      </c>
      <c r="E69" s="25">
        <f t="shared" ref="E69:P69" si="33">SUM(E64:E68)</f>
        <v>1.2029999999999998</v>
      </c>
      <c r="F69" s="25">
        <f t="shared" si="33"/>
        <v>0.16999999999999998</v>
      </c>
      <c r="G69" s="25">
        <f t="shared" si="33"/>
        <v>8.7999999999999995E-2</v>
      </c>
      <c r="H69" s="25">
        <f t="shared" si="33"/>
        <v>9.1999999999999998E-2</v>
      </c>
      <c r="I69" s="25">
        <f t="shared" si="33"/>
        <v>0.155</v>
      </c>
      <c r="J69" s="25">
        <f t="shared" si="33"/>
        <v>0.66100000000000003</v>
      </c>
      <c r="K69" s="25">
        <f t="shared" si="33"/>
        <v>1.2120000000000002</v>
      </c>
      <c r="L69" s="25">
        <f t="shared" si="33"/>
        <v>2.9010000000000002</v>
      </c>
      <c r="M69" s="25">
        <f t="shared" si="33"/>
        <v>5.202</v>
      </c>
      <c r="N69" s="25">
        <f t="shared" si="33"/>
        <v>10.267999999999999</v>
      </c>
      <c r="O69" s="25">
        <f t="shared" si="33"/>
        <v>9.0969999999999995</v>
      </c>
      <c r="P69" s="25">
        <f t="shared" si="33"/>
        <v>3.7030000000000003</v>
      </c>
      <c r="Q69" s="26">
        <f t="shared" si="32"/>
        <v>34.752000000000002</v>
      </c>
      <c r="R69" s="23"/>
    </row>
    <row r="70" spans="2:18">
      <c r="B70" s="65" t="s">
        <v>33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7"/>
    </row>
    <row r="71" spans="2:18" ht="15.75" thickBot="1">
      <c r="B71" s="68" t="s">
        <v>94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70"/>
    </row>
    <row r="72" spans="2:18">
      <c r="B72" s="8" t="s">
        <v>36</v>
      </c>
      <c r="C72" s="9" t="s">
        <v>37</v>
      </c>
      <c r="D72" s="10">
        <v>4493</v>
      </c>
      <c r="E72" s="11">
        <v>0.253</v>
      </c>
      <c r="F72" s="11">
        <v>5.3999999999999999E-2</v>
      </c>
      <c r="G72" s="11">
        <v>0.02</v>
      </c>
      <c r="H72" s="11">
        <v>0.02</v>
      </c>
      <c r="I72" s="11">
        <v>3.9E-2</v>
      </c>
      <c r="J72" s="11">
        <v>0.20799999999999999</v>
      </c>
      <c r="K72" s="11">
        <v>0.29299999999999998</v>
      </c>
      <c r="L72" s="11">
        <v>1.123</v>
      </c>
      <c r="M72" s="11">
        <v>3.343</v>
      </c>
      <c r="N72" s="11">
        <v>7.1440000000000001</v>
      </c>
      <c r="O72" s="11">
        <v>5.694</v>
      </c>
      <c r="P72" s="11">
        <v>1.2390000000000001</v>
      </c>
      <c r="Q72" s="11">
        <f>SUM(E72:P72)</f>
        <v>19.43</v>
      </c>
      <c r="R72" s="12">
        <v>0.2</v>
      </c>
    </row>
    <row r="73" spans="2:18">
      <c r="B73" s="13" t="s">
        <v>38</v>
      </c>
      <c r="C73" s="14" t="s">
        <v>39</v>
      </c>
      <c r="D73" s="15">
        <v>2391</v>
      </c>
      <c r="E73" s="16">
        <v>0.13900000000000001</v>
      </c>
      <c r="F73" s="16">
        <v>3.3000000000000002E-2</v>
      </c>
      <c r="G73" s="16">
        <v>1.4999999999999999E-2</v>
      </c>
      <c r="H73" s="16">
        <v>1.4999999999999999E-2</v>
      </c>
      <c r="I73" s="16">
        <v>2.5000000000000001E-2</v>
      </c>
      <c r="J73" s="16">
        <v>0.115</v>
      </c>
      <c r="K73" s="16">
        <v>0.161</v>
      </c>
      <c r="L73" s="16">
        <v>0.60199999999999998</v>
      </c>
      <c r="M73" s="16">
        <v>1.7849999999999999</v>
      </c>
      <c r="N73" s="16">
        <v>3.8079999999999998</v>
      </c>
      <c r="O73" s="16">
        <v>3.036</v>
      </c>
      <c r="P73" s="16">
        <v>0.66400000000000003</v>
      </c>
      <c r="Q73" s="16">
        <f t="shared" ref="Q73:Q78" si="34">SUM(E73:P73)</f>
        <v>10.398</v>
      </c>
      <c r="R73" s="17">
        <v>0.2</v>
      </c>
    </row>
    <row r="74" spans="2:18">
      <c r="B74" s="13" t="s">
        <v>40</v>
      </c>
      <c r="C74" s="14" t="s">
        <v>41</v>
      </c>
      <c r="D74" s="15">
        <v>1292</v>
      </c>
      <c r="E74" s="16">
        <v>9.0999999999999998E-2</v>
      </c>
      <c r="F74" s="16">
        <v>1.9E-2</v>
      </c>
      <c r="G74" s="16">
        <v>0.01</v>
      </c>
      <c r="H74" s="16">
        <v>1.0999999999999999E-2</v>
      </c>
      <c r="I74" s="16">
        <v>1.9E-2</v>
      </c>
      <c r="J74" s="16">
        <v>6.7000000000000004E-2</v>
      </c>
      <c r="K74" s="16">
        <v>9.9000000000000005E-2</v>
      </c>
      <c r="L74" s="16">
        <v>0.36099999999999999</v>
      </c>
      <c r="M74" s="16">
        <v>1.014</v>
      </c>
      <c r="N74" s="16">
        <v>2.0049999999999999</v>
      </c>
      <c r="O74" s="16">
        <v>1.5940000000000001</v>
      </c>
      <c r="P74" s="16">
        <v>0.35799999999999998</v>
      </c>
      <c r="Q74" s="16">
        <f t="shared" si="34"/>
        <v>5.6479999999999997</v>
      </c>
      <c r="R74" s="17">
        <v>0.2</v>
      </c>
    </row>
    <row r="75" spans="2:18">
      <c r="B75" s="13" t="s">
        <v>42</v>
      </c>
      <c r="C75" s="14" t="s">
        <v>43</v>
      </c>
      <c r="D75" s="15">
        <v>877</v>
      </c>
      <c r="E75" s="16">
        <v>5.8000000000000003E-2</v>
      </c>
      <c r="F75" s="16">
        <v>8.9999999999999993E-3</v>
      </c>
      <c r="G75" s="16">
        <v>4.0000000000000001E-3</v>
      </c>
      <c r="H75" s="16">
        <v>4.0000000000000001E-3</v>
      </c>
      <c r="I75" s="16">
        <v>0.01</v>
      </c>
      <c r="J75" s="16">
        <v>4.2000000000000003E-2</v>
      </c>
      <c r="K75" s="16">
        <v>6.4000000000000001E-2</v>
      </c>
      <c r="L75" s="16">
        <v>0.24199999999999999</v>
      </c>
      <c r="M75" s="16">
        <v>0.68500000000000005</v>
      </c>
      <c r="N75" s="16">
        <v>1.3580000000000001</v>
      </c>
      <c r="O75" s="16">
        <v>1.0780000000000001</v>
      </c>
      <c r="P75" s="16">
        <v>0.23899999999999999</v>
      </c>
      <c r="Q75" s="16">
        <f t="shared" si="34"/>
        <v>3.7930000000000001</v>
      </c>
      <c r="R75" s="17">
        <v>0.2</v>
      </c>
    </row>
    <row r="76" spans="2:18">
      <c r="B76" s="13" t="s">
        <v>44</v>
      </c>
      <c r="C76" s="14" t="s">
        <v>45</v>
      </c>
      <c r="D76" s="15">
        <v>167</v>
      </c>
      <c r="E76" s="16">
        <v>1.2E-2</v>
      </c>
      <c r="F76" s="16">
        <v>3.0000000000000001E-3</v>
      </c>
      <c r="G76" s="16">
        <v>2E-3</v>
      </c>
      <c r="H76" s="16">
        <v>2E-3</v>
      </c>
      <c r="I76" s="16">
        <v>3.0000000000000001E-3</v>
      </c>
      <c r="J76" s="16">
        <v>8.9999999999999993E-3</v>
      </c>
      <c r="K76" s="16">
        <v>1.2999999999999999E-2</v>
      </c>
      <c r="L76" s="16">
        <v>4.7E-2</v>
      </c>
      <c r="M76" s="16">
        <v>0.13100000000000001</v>
      </c>
      <c r="N76" s="16">
        <v>0.25900000000000001</v>
      </c>
      <c r="O76" s="16">
        <v>0.20599999999999999</v>
      </c>
      <c r="P76" s="16">
        <v>4.5999999999999999E-2</v>
      </c>
      <c r="Q76" s="16">
        <f t="shared" si="34"/>
        <v>0.73299999999999998</v>
      </c>
      <c r="R76" s="17">
        <v>0.2</v>
      </c>
    </row>
    <row r="77" spans="2:18" ht="15.75" thickBot="1">
      <c r="B77" s="18" t="s">
        <v>46</v>
      </c>
      <c r="C77" s="19" t="s">
        <v>47</v>
      </c>
      <c r="D77" s="20">
        <v>1833</v>
      </c>
      <c r="E77" s="21">
        <v>0.15</v>
      </c>
      <c r="F77" s="21">
        <v>4.7E-2</v>
      </c>
      <c r="G77" s="21">
        <v>3.5999999999999997E-2</v>
      </c>
      <c r="H77" s="21">
        <v>3.5999999999999997E-2</v>
      </c>
      <c r="I77" s="21">
        <v>4.5999999999999999E-2</v>
      </c>
      <c r="J77" s="21">
        <v>0.11700000000000001</v>
      </c>
      <c r="K77" s="21">
        <v>0.16</v>
      </c>
      <c r="L77" s="21">
        <v>0.53400000000000003</v>
      </c>
      <c r="M77" s="21">
        <v>1.458</v>
      </c>
      <c r="N77" s="21">
        <v>2.8660000000000001</v>
      </c>
      <c r="O77" s="21">
        <v>2.282</v>
      </c>
      <c r="P77" s="21">
        <v>0.52800000000000002</v>
      </c>
      <c r="Q77" s="21">
        <f t="shared" si="34"/>
        <v>8.26</v>
      </c>
      <c r="R77" s="22">
        <v>0.2</v>
      </c>
    </row>
    <row r="78" spans="2:18" ht="15.75" thickBot="1">
      <c r="B78" s="71" t="s">
        <v>106</v>
      </c>
      <c r="C78" s="72"/>
      <c r="D78" s="24">
        <f>SUM(D72:D77)</f>
        <v>11053</v>
      </c>
      <c r="E78" s="25">
        <f t="shared" ref="E78:O78" si="35">SUM(E72:E77)</f>
        <v>0.70300000000000007</v>
      </c>
      <c r="F78" s="25">
        <f t="shared" si="35"/>
        <v>0.16499999999999998</v>
      </c>
      <c r="G78" s="25">
        <f t="shared" si="35"/>
        <v>8.6999999999999994E-2</v>
      </c>
      <c r="H78" s="25">
        <f t="shared" si="35"/>
        <v>8.7999999999999995E-2</v>
      </c>
      <c r="I78" s="25">
        <f t="shared" si="35"/>
        <v>0.14200000000000002</v>
      </c>
      <c r="J78" s="25">
        <f t="shared" si="35"/>
        <v>0.55800000000000005</v>
      </c>
      <c r="K78" s="25">
        <f t="shared" si="35"/>
        <v>0.79</v>
      </c>
      <c r="L78" s="25">
        <f t="shared" si="35"/>
        <v>2.9090000000000007</v>
      </c>
      <c r="M78" s="25">
        <f t="shared" si="35"/>
        <v>8.4160000000000004</v>
      </c>
      <c r="N78" s="25">
        <f t="shared" si="35"/>
        <v>17.440000000000001</v>
      </c>
      <c r="O78" s="25">
        <f t="shared" si="35"/>
        <v>13.889999999999999</v>
      </c>
      <c r="P78" s="25">
        <f>SUM(P72:P77)</f>
        <v>3.0739999999999998</v>
      </c>
      <c r="Q78" s="26">
        <f t="shared" si="34"/>
        <v>48.262</v>
      </c>
      <c r="R78" s="23"/>
    </row>
    <row r="79" spans="2:18">
      <c r="B79" s="65" t="s">
        <v>49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7"/>
    </row>
    <row r="80" spans="2:18" ht="15.75" thickBot="1">
      <c r="B80" s="68" t="s">
        <v>95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70"/>
    </row>
    <row r="81" spans="2:18">
      <c r="B81" s="8" t="s">
        <v>50</v>
      </c>
      <c r="C81" s="9" t="s">
        <v>51</v>
      </c>
      <c r="D81" s="10">
        <v>71</v>
      </c>
      <c r="E81" s="11">
        <v>1.7999999999999999E-2</v>
      </c>
      <c r="F81" s="11">
        <v>1.4E-2</v>
      </c>
      <c r="G81" s="11">
        <v>1.4E-2</v>
      </c>
      <c r="H81" s="11">
        <v>1.4E-2</v>
      </c>
      <c r="I81" s="11">
        <v>1.2999999999999999E-2</v>
      </c>
      <c r="J81" s="11">
        <v>1.7000000000000001E-2</v>
      </c>
      <c r="K81" s="11">
        <v>1.7999999999999999E-2</v>
      </c>
      <c r="L81" s="11">
        <v>3.3000000000000002E-2</v>
      </c>
      <c r="M81" s="11">
        <v>6.9000000000000006E-2</v>
      </c>
      <c r="N81" s="11">
        <v>0.125</v>
      </c>
      <c r="O81" s="11">
        <v>0.10199999999999999</v>
      </c>
      <c r="P81" s="11">
        <v>3.3000000000000002E-2</v>
      </c>
      <c r="Q81" s="11">
        <f>SUM(E81:P81)</f>
        <v>0.47</v>
      </c>
      <c r="R81" s="12">
        <v>0.2</v>
      </c>
    </row>
    <row r="82" spans="2:18">
      <c r="B82" s="13" t="s">
        <v>52</v>
      </c>
      <c r="C82" s="14" t="s">
        <v>53</v>
      </c>
      <c r="D82" s="15">
        <v>375</v>
      </c>
      <c r="E82" s="16">
        <v>3.6999999999999998E-2</v>
      </c>
      <c r="F82" s="16">
        <v>1.6E-2</v>
      </c>
      <c r="G82" s="16">
        <v>1.4E-2</v>
      </c>
      <c r="H82" s="16">
        <v>1.4E-2</v>
      </c>
      <c r="I82" s="16">
        <v>1.4999999999999999E-2</v>
      </c>
      <c r="J82" s="16">
        <v>0.03</v>
      </c>
      <c r="K82" s="16">
        <v>3.9E-2</v>
      </c>
      <c r="L82" s="16">
        <v>0.115</v>
      </c>
      <c r="M82" s="16">
        <v>0.30399999999999999</v>
      </c>
      <c r="N82" s="16">
        <v>0.59199999999999997</v>
      </c>
      <c r="O82" s="16">
        <v>0.47299999999999998</v>
      </c>
      <c r="P82" s="16">
        <v>0.114</v>
      </c>
      <c r="Q82" s="16">
        <f t="shared" ref="Q82:Q91" si="36">SUM(E82:P82)</f>
        <v>1.7630000000000001</v>
      </c>
      <c r="R82" s="17">
        <v>0.2</v>
      </c>
    </row>
    <row r="83" spans="2:18">
      <c r="B83" s="13" t="s">
        <v>54</v>
      </c>
      <c r="C83" s="14" t="s">
        <v>55</v>
      </c>
      <c r="D83" s="15">
        <v>147</v>
      </c>
      <c r="E83" s="16">
        <v>9.7000000000000003E-2</v>
      </c>
      <c r="F83" s="16">
        <v>5.3999999999999999E-2</v>
      </c>
      <c r="G83" s="16">
        <v>5.1999999999999998E-2</v>
      </c>
      <c r="H83" s="16">
        <v>5.1999999999999998E-2</v>
      </c>
      <c r="I83" s="16">
        <v>5.0999999999999997E-2</v>
      </c>
      <c r="J83" s="16">
        <v>7.8E-2</v>
      </c>
      <c r="K83" s="16">
        <v>0.10199999999999999</v>
      </c>
      <c r="L83" s="16">
        <v>0.186</v>
      </c>
      <c r="M83" s="16">
        <v>0.247</v>
      </c>
      <c r="N83" s="16">
        <v>0.39200000000000002</v>
      </c>
      <c r="O83" s="16">
        <v>0.32100000000000001</v>
      </c>
      <c r="P83" s="16">
        <v>0.17399999999999999</v>
      </c>
      <c r="Q83" s="16">
        <f t="shared" si="36"/>
        <v>1.8059999999999998</v>
      </c>
      <c r="R83" s="17">
        <v>0.2</v>
      </c>
    </row>
    <row r="84" spans="2:18">
      <c r="B84" s="13" t="s">
        <v>56</v>
      </c>
      <c r="C84" s="14" t="s">
        <v>57</v>
      </c>
      <c r="D84" s="15">
        <v>126</v>
      </c>
      <c r="E84" s="16">
        <v>0.03</v>
      </c>
      <c r="F84" s="16">
        <v>0.01</v>
      </c>
      <c r="G84" s="16">
        <v>8.9999999999999993E-3</v>
      </c>
      <c r="H84" s="16">
        <v>8.9999999999999993E-3</v>
      </c>
      <c r="I84" s="16">
        <v>1.2E-2</v>
      </c>
      <c r="J84" s="16">
        <v>0.03</v>
      </c>
      <c r="K84" s="16">
        <v>6.7000000000000004E-2</v>
      </c>
      <c r="L84" s="16">
        <v>0.14099999999999999</v>
      </c>
      <c r="M84" s="16">
        <v>0.20300000000000001</v>
      </c>
      <c r="N84" s="16">
        <v>0.34399999999999997</v>
      </c>
      <c r="O84" s="16">
        <v>0.28599999999999998</v>
      </c>
      <c r="P84" s="16">
        <v>0.104</v>
      </c>
      <c r="Q84" s="16">
        <f t="shared" si="36"/>
        <v>1.2450000000000001</v>
      </c>
      <c r="R84" s="17">
        <v>0.2</v>
      </c>
    </row>
    <row r="85" spans="2:18">
      <c r="B85" s="13" t="s">
        <v>58</v>
      </c>
      <c r="C85" s="14" t="s">
        <v>59</v>
      </c>
      <c r="D85" s="15">
        <v>270</v>
      </c>
      <c r="E85" s="16">
        <v>0.108</v>
      </c>
      <c r="F85" s="16">
        <v>2.5000000000000001E-2</v>
      </c>
      <c r="G85" s="16">
        <v>1.7999999999999999E-2</v>
      </c>
      <c r="H85" s="16">
        <v>1.7999999999999999E-2</v>
      </c>
      <c r="I85" s="16">
        <v>2.4E-2</v>
      </c>
      <c r="J85" s="16">
        <v>7.0999999999999994E-2</v>
      </c>
      <c r="K85" s="16">
        <v>0.121</v>
      </c>
      <c r="L85" s="16">
        <v>0.28899999999999998</v>
      </c>
      <c r="M85" s="16">
        <v>0.41399999999999998</v>
      </c>
      <c r="N85" s="16">
        <v>0.70399999999999996</v>
      </c>
      <c r="O85" s="16">
        <v>0.56100000000000005</v>
      </c>
      <c r="P85" s="16">
        <v>0.26700000000000002</v>
      </c>
      <c r="Q85" s="16">
        <f t="shared" si="36"/>
        <v>2.6199999999999997</v>
      </c>
      <c r="R85" s="17">
        <v>0.2</v>
      </c>
    </row>
    <row r="86" spans="2:18">
      <c r="B86" s="13" t="s">
        <v>62</v>
      </c>
      <c r="C86" s="14" t="s">
        <v>63</v>
      </c>
      <c r="D86" s="15">
        <v>61</v>
      </c>
      <c r="E86" s="16">
        <v>0.105</v>
      </c>
      <c r="F86" s="16">
        <v>8.5000000000000006E-2</v>
      </c>
      <c r="G86" s="16">
        <v>8.5999999999999993E-2</v>
      </c>
      <c r="H86" s="16">
        <v>8.5999999999999993E-2</v>
      </c>
      <c r="I86" s="16">
        <v>7.9000000000000001E-2</v>
      </c>
      <c r="J86" s="16">
        <v>9.7000000000000003E-2</v>
      </c>
      <c r="K86" s="16">
        <v>0.105</v>
      </c>
      <c r="L86" s="16">
        <v>0.14499999999999999</v>
      </c>
      <c r="M86" s="16">
        <v>0.16900000000000001</v>
      </c>
      <c r="N86" s="16">
        <v>0.23499999999999999</v>
      </c>
      <c r="O86" s="16">
        <v>0.20399999999999999</v>
      </c>
      <c r="P86" s="16">
        <v>0.13700000000000001</v>
      </c>
      <c r="Q86" s="16">
        <f t="shared" si="36"/>
        <v>1.5330000000000001</v>
      </c>
      <c r="R86" s="17">
        <v>0.2</v>
      </c>
    </row>
    <row r="87" spans="2:18">
      <c r="B87" s="13" t="s">
        <v>64</v>
      </c>
      <c r="C87" s="14" t="s">
        <v>65</v>
      </c>
      <c r="D87" s="15">
        <v>726</v>
      </c>
      <c r="E87" s="16">
        <v>0.23899999999999999</v>
      </c>
      <c r="F87" s="16">
        <v>0.04</v>
      </c>
      <c r="G87" s="16">
        <v>2.3E-2</v>
      </c>
      <c r="H87" s="16">
        <v>2.3E-2</v>
      </c>
      <c r="I87" s="16">
        <v>3.9E-2</v>
      </c>
      <c r="J87" s="16">
        <v>0.15</v>
      </c>
      <c r="K87" s="16">
        <v>0.27100000000000002</v>
      </c>
      <c r="L87" s="16">
        <v>0.67200000000000004</v>
      </c>
      <c r="M87" s="16">
        <v>0.97399999999999998</v>
      </c>
      <c r="N87" s="16">
        <v>1.667</v>
      </c>
      <c r="O87" s="16">
        <v>1.325</v>
      </c>
      <c r="P87" s="16">
        <v>0.621</v>
      </c>
      <c r="Q87" s="16">
        <f t="shared" si="36"/>
        <v>6.0440000000000005</v>
      </c>
      <c r="R87" s="17">
        <v>0.2</v>
      </c>
    </row>
    <row r="88" spans="2:18">
      <c r="B88" s="13" t="s">
        <v>66</v>
      </c>
      <c r="C88" s="14" t="s">
        <v>67</v>
      </c>
      <c r="D88" s="15">
        <v>424</v>
      </c>
      <c r="E88" s="16">
        <v>7.0000000000000007E-2</v>
      </c>
      <c r="F88" s="16">
        <v>1.7999999999999999E-2</v>
      </c>
      <c r="G88" s="16">
        <v>1.2E-2</v>
      </c>
      <c r="H88" s="16">
        <v>1.2999999999999999E-2</v>
      </c>
      <c r="I88" s="16">
        <v>2.1000000000000001E-2</v>
      </c>
      <c r="J88" s="16">
        <v>6.8000000000000005E-2</v>
      </c>
      <c r="K88" s="16">
        <v>0.16200000000000001</v>
      </c>
      <c r="L88" s="16">
        <v>0.40600000000000003</v>
      </c>
      <c r="M88" s="16">
        <v>0.63300000000000001</v>
      </c>
      <c r="N88" s="16">
        <v>1.1950000000000001</v>
      </c>
      <c r="O88" s="16">
        <v>0.97299999999999998</v>
      </c>
      <c r="P88" s="16">
        <v>0.38600000000000001</v>
      </c>
      <c r="Q88" s="16">
        <f t="shared" si="36"/>
        <v>3.9569999999999999</v>
      </c>
      <c r="R88" s="17">
        <v>0.2</v>
      </c>
    </row>
    <row r="89" spans="2:18">
      <c r="B89" s="42" t="s">
        <v>68</v>
      </c>
      <c r="C89" s="43" t="s">
        <v>69</v>
      </c>
      <c r="D89" s="44">
        <v>985</v>
      </c>
      <c r="E89" s="45">
        <v>0.34799999999999998</v>
      </c>
      <c r="F89" s="45">
        <v>4.2999999999999997E-2</v>
      </c>
      <c r="G89" s="45">
        <v>1.6E-2</v>
      </c>
      <c r="H89" s="45">
        <v>1.6E-2</v>
      </c>
      <c r="I89" s="45">
        <v>4.2000000000000003E-2</v>
      </c>
      <c r="J89" s="45">
        <v>0.21</v>
      </c>
      <c r="K89" s="45">
        <v>0.39700000000000002</v>
      </c>
      <c r="L89" s="45">
        <v>1.01</v>
      </c>
      <c r="M89" s="45">
        <v>1.472</v>
      </c>
      <c r="N89" s="45">
        <v>2.532</v>
      </c>
      <c r="O89" s="45">
        <v>2.0089999999999999</v>
      </c>
      <c r="P89" s="45">
        <v>0.93200000000000005</v>
      </c>
      <c r="Q89" s="16">
        <f t="shared" si="36"/>
        <v>9.027000000000001</v>
      </c>
      <c r="R89" s="46">
        <v>0.2</v>
      </c>
    </row>
    <row r="90" spans="2:18" ht="15.75" thickBot="1">
      <c r="B90" s="18" t="s">
        <v>96</v>
      </c>
      <c r="C90" s="19" t="s">
        <v>83</v>
      </c>
      <c r="D90" s="20">
        <v>3913</v>
      </c>
      <c r="E90" s="21">
        <v>1.391</v>
      </c>
      <c r="F90" s="21">
        <v>0.16800000000000001</v>
      </c>
      <c r="G90" s="21">
        <v>5.8999999999999997E-2</v>
      </c>
      <c r="H90" s="21">
        <v>0.06</v>
      </c>
      <c r="I90" s="21">
        <v>0.16300000000000001</v>
      </c>
      <c r="J90" s="21">
        <v>0.83899999999999997</v>
      </c>
      <c r="K90" s="21">
        <v>1.589</v>
      </c>
      <c r="L90" s="21">
        <v>4.0540000000000003</v>
      </c>
      <c r="M90" s="21">
        <v>5.91</v>
      </c>
      <c r="N90" s="21">
        <v>10.169</v>
      </c>
      <c r="O90" s="21">
        <v>8.0679999999999996</v>
      </c>
      <c r="P90" s="21">
        <v>3.738</v>
      </c>
      <c r="Q90" s="21">
        <f t="shared" si="36"/>
        <v>36.207999999999998</v>
      </c>
      <c r="R90" s="22"/>
    </row>
    <row r="91" spans="2:18" ht="15.75" thickBot="1">
      <c r="B91" s="71" t="s">
        <v>107</v>
      </c>
      <c r="C91" s="72"/>
      <c r="D91" s="24">
        <f>SUM(D81:D90)</f>
        <v>7098</v>
      </c>
      <c r="E91" s="25">
        <f t="shared" ref="E91:I91" si="37">SUM(E81:E90)</f>
        <v>2.4430000000000001</v>
      </c>
      <c r="F91" s="25">
        <f t="shared" si="37"/>
        <v>0.47299999999999998</v>
      </c>
      <c r="G91" s="25">
        <f t="shared" si="37"/>
        <v>0.30299999999999999</v>
      </c>
      <c r="H91" s="25">
        <f t="shared" si="37"/>
        <v>0.30499999999999999</v>
      </c>
      <c r="I91" s="25">
        <f t="shared" si="37"/>
        <v>0.45899999999999996</v>
      </c>
      <c r="J91" s="25">
        <f t="shared" ref="J91" si="38">SUM(J81:J90)</f>
        <v>1.5899999999999999</v>
      </c>
      <c r="K91" s="25">
        <f t="shared" ref="K91:O91" si="39">SUM(K81:K90)</f>
        <v>2.871</v>
      </c>
      <c r="L91" s="25">
        <f t="shared" si="39"/>
        <v>7.0510000000000002</v>
      </c>
      <c r="M91" s="25">
        <f t="shared" si="39"/>
        <v>10.395</v>
      </c>
      <c r="N91" s="25">
        <f t="shared" si="39"/>
        <v>17.955000000000002</v>
      </c>
      <c r="O91" s="25">
        <f t="shared" si="39"/>
        <v>14.321999999999999</v>
      </c>
      <c r="P91" s="25">
        <f>SUM(P81:P90)</f>
        <v>6.5060000000000002</v>
      </c>
      <c r="Q91" s="26">
        <f t="shared" si="36"/>
        <v>64.673000000000002</v>
      </c>
      <c r="R91" s="23"/>
    </row>
    <row r="92" spans="2:18">
      <c r="B92" s="65" t="s">
        <v>70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7"/>
    </row>
    <row r="93" spans="2:18" ht="15.75" thickBot="1">
      <c r="B93" s="68" t="s">
        <v>97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70"/>
    </row>
    <row r="94" spans="2:18">
      <c r="B94" s="8" t="s">
        <v>98</v>
      </c>
      <c r="C94" s="9" t="s">
        <v>99</v>
      </c>
      <c r="D94" s="10">
        <v>5796</v>
      </c>
      <c r="E94" s="11">
        <v>6.4169999999999998</v>
      </c>
      <c r="F94" s="11">
        <v>6.2069999999999999</v>
      </c>
      <c r="G94" s="11">
        <v>6.4169999999999998</v>
      </c>
      <c r="H94" s="11">
        <v>6.4169999999999998</v>
      </c>
      <c r="I94" s="11">
        <v>5.7969999999999997</v>
      </c>
      <c r="J94" s="11">
        <v>6.4169999999999998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f>SUM(E94:P94)</f>
        <v>37.671999999999997</v>
      </c>
      <c r="R94" s="12">
        <v>0.2</v>
      </c>
    </row>
    <row r="95" spans="2:18">
      <c r="B95" s="47" t="s">
        <v>100</v>
      </c>
      <c r="C95" s="48" t="s">
        <v>101</v>
      </c>
      <c r="D95" s="49">
        <v>51568</v>
      </c>
      <c r="E95" s="50">
        <v>11.866</v>
      </c>
      <c r="F95" s="50">
        <v>1.5960000000000001</v>
      </c>
      <c r="G95" s="50">
        <v>0.435</v>
      </c>
      <c r="H95" s="50">
        <v>0.45600000000000002</v>
      </c>
      <c r="I95" s="50">
        <v>2.0449999999999999</v>
      </c>
      <c r="J95" s="50">
        <v>10.930999999999999</v>
      </c>
      <c r="K95" s="50">
        <v>17.515000000000001</v>
      </c>
      <c r="L95" s="50">
        <v>46.207000000000001</v>
      </c>
      <c r="M95" s="50">
        <v>71.932000000000002</v>
      </c>
      <c r="N95" s="50">
        <v>142.274</v>
      </c>
      <c r="O95" s="50">
        <v>113.224</v>
      </c>
      <c r="P95" s="50">
        <v>45.631999999999998</v>
      </c>
      <c r="Q95" s="16">
        <f t="shared" ref="Q95:Q97" si="40">SUM(E95:P95)</f>
        <v>464.113</v>
      </c>
      <c r="R95" s="51">
        <v>0.2</v>
      </c>
    </row>
    <row r="96" spans="2:18" ht="15.75" thickBot="1">
      <c r="B96" s="18" t="s">
        <v>75</v>
      </c>
      <c r="C96" s="19" t="s">
        <v>76</v>
      </c>
      <c r="D96" s="20">
        <v>23500</v>
      </c>
      <c r="E96" s="21">
        <v>4.032</v>
      </c>
      <c r="F96" s="21">
        <v>0.44600000000000001</v>
      </c>
      <c r="G96" s="21">
        <v>8.7999999999999995E-2</v>
      </c>
      <c r="H96" s="21">
        <v>0.14199999999999999</v>
      </c>
      <c r="I96" s="21">
        <v>0.79400000000000004</v>
      </c>
      <c r="J96" s="21">
        <v>3.94</v>
      </c>
      <c r="K96" s="21">
        <v>10.849</v>
      </c>
      <c r="L96" s="21">
        <v>24.247</v>
      </c>
      <c r="M96" s="21">
        <v>35.774999999999999</v>
      </c>
      <c r="N96" s="21">
        <v>61.524000000000001</v>
      </c>
      <c r="O96" s="21">
        <v>50.890999999999998</v>
      </c>
      <c r="P96" s="21">
        <v>17.507000000000001</v>
      </c>
      <c r="Q96" s="52">
        <f t="shared" si="40"/>
        <v>210.23499999999999</v>
      </c>
      <c r="R96" s="22">
        <v>0.2</v>
      </c>
    </row>
    <row r="97" spans="2:18" ht="15.75" thickBot="1">
      <c r="B97" s="71" t="s">
        <v>108</v>
      </c>
      <c r="C97" s="72"/>
      <c r="D97" s="24">
        <f t="shared" ref="D97" si="41">SUM(D94:D96)</f>
        <v>80864</v>
      </c>
      <c r="E97" s="25">
        <f t="shared" ref="E97" si="42">SUM(E94:E96)</f>
        <v>22.315000000000001</v>
      </c>
      <c r="F97" s="25">
        <f t="shared" ref="F97" si="43">SUM(F94:F96)</f>
        <v>8.2490000000000006</v>
      </c>
      <c r="G97" s="25">
        <f t="shared" ref="G97" si="44">SUM(G94:G96)</f>
        <v>6.9399999999999995</v>
      </c>
      <c r="H97" s="25">
        <f t="shared" ref="H97" si="45">SUM(H94:H96)</f>
        <v>7.0150000000000006</v>
      </c>
      <c r="I97" s="25">
        <f t="shared" ref="I97" si="46">SUM(I94:I96)</f>
        <v>8.6359999999999992</v>
      </c>
      <c r="J97" s="25">
        <f t="shared" ref="J97" si="47">SUM(J94:J96)</f>
        <v>21.288</v>
      </c>
      <c r="K97" s="25">
        <f t="shared" ref="K97" si="48">SUM(K94:K96)</f>
        <v>28.364000000000001</v>
      </c>
      <c r="L97" s="25">
        <f t="shared" ref="L97" si="49">SUM(L94:L96)</f>
        <v>70.454000000000008</v>
      </c>
      <c r="M97" s="25">
        <f t="shared" ref="M97" si="50">SUM(M94:M96)</f>
        <v>107.70699999999999</v>
      </c>
      <c r="N97" s="25">
        <f t="shared" ref="N97" si="51">SUM(N94:N96)</f>
        <v>203.798</v>
      </c>
      <c r="O97" s="25">
        <f t="shared" ref="O97" si="52">SUM(O94:O96)</f>
        <v>164.11500000000001</v>
      </c>
      <c r="P97" s="25">
        <f t="shared" ref="P97" si="53">SUM(P94:P96)</f>
        <v>63.138999999999996</v>
      </c>
      <c r="Q97" s="26">
        <f t="shared" si="40"/>
        <v>712.0200000000001</v>
      </c>
      <c r="R97" s="23"/>
    </row>
    <row r="98" spans="2:18">
      <c r="B98" s="65" t="s">
        <v>77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7"/>
    </row>
    <row r="99" spans="2:18" ht="15.75" thickBot="1">
      <c r="B99" s="68" t="s">
        <v>102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70"/>
    </row>
    <row r="100" spans="2:18">
      <c r="B100" s="8" t="s">
        <v>103</v>
      </c>
      <c r="C100" s="9" t="s">
        <v>104</v>
      </c>
      <c r="D100" s="10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>SUM(E100:P100)</f>
        <v>0</v>
      </c>
      <c r="R100" s="12">
        <v>0.2</v>
      </c>
    </row>
    <row r="101" spans="2:18">
      <c r="B101" s="53" t="s">
        <v>80</v>
      </c>
      <c r="C101" s="54" t="s">
        <v>81</v>
      </c>
      <c r="D101" s="55">
        <v>825</v>
      </c>
      <c r="E101" s="56">
        <v>0.152</v>
      </c>
      <c r="F101" s="56">
        <v>7.1999999999999995E-2</v>
      </c>
      <c r="G101" s="56">
        <v>6.7000000000000004E-2</v>
      </c>
      <c r="H101" s="56">
        <v>6.8000000000000005E-2</v>
      </c>
      <c r="I101" s="56">
        <v>7.2999999999999995E-2</v>
      </c>
      <c r="J101" s="56">
        <v>0.14199999999999999</v>
      </c>
      <c r="K101" s="56">
        <v>0.245</v>
      </c>
      <c r="L101" s="56">
        <v>0.439</v>
      </c>
      <c r="M101" s="56">
        <v>0.53300000000000003</v>
      </c>
      <c r="N101" s="56">
        <v>0.77600000000000002</v>
      </c>
      <c r="O101" s="56">
        <v>0.64900000000000002</v>
      </c>
      <c r="P101" s="56">
        <v>0.3</v>
      </c>
      <c r="Q101" s="16">
        <f>SUM(E101:P101)</f>
        <v>3.516</v>
      </c>
      <c r="R101" s="57">
        <v>0.2</v>
      </c>
    </row>
    <row r="102" spans="2:18">
      <c r="B102" s="13" t="s">
        <v>82</v>
      </c>
      <c r="C102" s="14" t="s">
        <v>83</v>
      </c>
      <c r="D102" s="15">
        <v>6565</v>
      </c>
      <c r="E102" s="16">
        <v>1.835</v>
      </c>
      <c r="F102" s="16">
        <v>0.22800000000000001</v>
      </c>
      <c r="G102" s="16">
        <v>4.9000000000000002E-2</v>
      </c>
      <c r="H102" s="16">
        <v>8.5999999999999993E-2</v>
      </c>
      <c r="I102" s="16">
        <v>0.504</v>
      </c>
      <c r="J102" s="16">
        <v>2.1459999999999999</v>
      </c>
      <c r="K102" s="16">
        <v>4.2130000000000001</v>
      </c>
      <c r="L102" s="16">
        <v>6.93</v>
      </c>
      <c r="M102" s="16">
        <v>9.0129999999999999</v>
      </c>
      <c r="N102" s="16">
        <v>14.268000000000001</v>
      </c>
      <c r="O102" s="16">
        <v>11.772</v>
      </c>
      <c r="P102" s="16">
        <v>5.3040000000000003</v>
      </c>
      <c r="Q102" s="16">
        <f t="shared" ref="Q102:Q104" si="54">SUM(E102:P102)</f>
        <v>56.347999999999999</v>
      </c>
      <c r="R102" s="17">
        <v>0.2</v>
      </c>
    </row>
    <row r="103" spans="2:18" ht="15.75" thickBot="1">
      <c r="B103" s="18" t="s">
        <v>84</v>
      </c>
      <c r="C103" s="19" t="s">
        <v>85</v>
      </c>
      <c r="D103" s="20">
        <v>455</v>
      </c>
      <c r="E103" s="21">
        <v>0.127</v>
      </c>
      <c r="F103" s="21">
        <v>1.4999999999999999E-2</v>
      </c>
      <c r="G103" s="21">
        <v>2E-3</v>
      </c>
      <c r="H103" s="21">
        <v>5.0000000000000001E-3</v>
      </c>
      <c r="I103" s="21">
        <v>3.4000000000000002E-2</v>
      </c>
      <c r="J103" s="21">
        <v>0.14799999999999999</v>
      </c>
      <c r="K103" s="21">
        <v>0.29199999999999998</v>
      </c>
      <c r="L103" s="21">
        <v>0.48099999999999998</v>
      </c>
      <c r="M103" s="21">
        <v>0.626</v>
      </c>
      <c r="N103" s="21">
        <v>0.99099999999999999</v>
      </c>
      <c r="O103" s="21">
        <v>0.81799999999999995</v>
      </c>
      <c r="P103" s="21">
        <v>0.36799999999999999</v>
      </c>
      <c r="Q103" s="21">
        <f t="shared" si="54"/>
        <v>3.907</v>
      </c>
      <c r="R103" s="22">
        <v>0.2</v>
      </c>
    </row>
    <row r="104" spans="2:18" ht="15.75" thickBot="1">
      <c r="B104" s="71" t="s">
        <v>109</v>
      </c>
      <c r="C104" s="72"/>
      <c r="D104" s="24">
        <f>SUM(D100:D103)</f>
        <v>7845</v>
      </c>
      <c r="E104" s="25">
        <f t="shared" ref="E104:P104" si="55">SUM(E100:E103)</f>
        <v>2.1139999999999999</v>
      </c>
      <c r="F104" s="25">
        <f t="shared" si="55"/>
        <v>0.315</v>
      </c>
      <c r="G104" s="25">
        <f t="shared" si="55"/>
        <v>0.11800000000000001</v>
      </c>
      <c r="H104" s="25">
        <f t="shared" si="55"/>
        <v>0.159</v>
      </c>
      <c r="I104" s="25">
        <f t="shared" si="55"/>
        <v>0.61099999999999999</v>
      </c>
      <c r="J104" s="25">
        <f t="shared" si="55"/>
        <v>2.4359999999999999</v>
      </c>
      <c r="K104" s="25">
        <f t="shared" si="55"/>
        <v>4.75</v>
      </c>
      <c r="L104" s="25">
        <f t="shared" si="55"/>
        <v>7.85</v>
      </c>
      <c r="M104" s="25">
        <f t="shared" si="55"/>
        <v>10.171999999999999</v>
      </c>
      <c r="N104" s="25">
        <f t="shared" si="55"/>
        <v>16.035</v>
      </c>
      <c r="O104" s="25">
        <f t="shared" si="55"/>
        <v>13.238999999999999</v>
      </c>
      <c r="P104" s="25">
        <f t="shared" si="55"/>
        <v>5.9720000000000004</v>
      </c>
      <c r="Q104" s="26">
        <f t="shared" si="54"/>
        <v>63.771000000000001</v>
      </c>
      <c r="R104" s="23"/>
    </row>
    <row r="105" spans="2:18">
      <c r="B105" s="65" t="s">
        <v>110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7"/>
    </row>
    <row r="106" spans="2:18" ht="15.75" thickBot="1">
      <c r="B106" s="68" t="s">
        <v>111</v>
      </c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70"/>
    </row>
    <row r="107" spans="2:18">
      <c r="B107" s="8" t="s">
        <v>112</v>
      </c>
      <c r="C107" s="9" t="s">
        <v>113</v>
      </c>
      <c r="D107" s="10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f>SUM(E107:P107)</f>
        <v>0</v>
      </c>
      <c r="R107" s="12">
        <v>0.2</v>
      </c>
    </row>
    <row r="108" spans="2:18">
      <c r="B108" s="47" t="s">
        <v>114</v>
      </c>
      <c r="C108" s="48" t="s">
        <v>115</v>
      </c>
      <c r="D108" s="49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16">
        <f t="shared" ref="Q108:Q110" si="56">SUM(E108:P108)</f>
        <v>0</v>
      </c>
      <c r="R108" s="51">
        <v>0.2</v>
      </c>
    </row>
    <row r="109" spans="2:18" ht="15.75" thickBot="1">
      <c r="B109" s="18" t="s">
        <v>116</v>
      </c>
      <c r="C109" s="19" t="s">
        <v>117</v>
      </c>
      <c r="D109" s="20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52">
        <f t="shared" si="56"/>
        <v>0</v>
      </c>
      <c r="R109" s="22">
        <v>0.2</v>
      </c>
    </row>
    <row r="110" spans="2:18" ht="15.75" thickBot="1">
      <c r="B110" s="71" t="s">
        <v>118</v>
      </c>
      <c r="C110" s="72"/>
      <c r="D110" s="24">
        <f t="shared" ref="D110:P110" si="57">SUM(D107:D109)</f>
        <v>0</v>
      </c>
      <c r="E110" s="25">
        <f t="shared" si="57"/>
        <v>0</v>
      </c>
      <c r="F110" s="25">
        <f t="shared" si="57"/>
        <v>0</v>
      </c>
      <c r="G110" s="25">
        <f t="shared" si="57"/>
        <v>0</v>
      </c>
      <c r="H110" s="25">
        <f t="shared" si="57"/>
        <v>0</v>
      </c>
      <c r="I110" s="25">
        <f t="shared" si="57"/>
        <v>0</v>
      </c>
      <c r="J110" s="25">
        <f t="shared" si="57"/>
        <v>0</v>
      </c>
      <c r="K110" s="25">
        <f t="shared" si="57"/>
        <v>0</v>
      </c>
      <c r="L110" s="25">
        <f t="shared" si="57"/>
        <v>0</v>
      </c>
      <c r="M110" s="25">
        <f t="shared" si="57"/>
        <v>0</v>
      </c>
      <c r="N110" s="25">
        <f t="shared" si="57"/>
        <v>0</v>
      </c>
      <c r="O110" s="25">
        <f t="shared" si="57"/>
        <v>0</v>
      </c>
      <c r="P110" s="25">
        <f t="shared" si="57"/>
        <v>0</v>
      </c>
      <c r="Q110" s="26">
        <f t="shared" si="56"/>
        <v>0</v>
      </c>
      <c r="R110" s="23"/>
    </row>
    <row r="111" spans="2:18" ht="15.75" thickBot="1">
      <c r="B111" s="73" t="s">
        <v>86</v>
      </c>
      <c r="C111" s="74"/>
      <c r="D111" s="27">
        <f>SUM(D104,D97,D91,D78,D69)</f>
        <v>112456</v>
      </c>
      <c r="E111" s="28">
        <f>SUM(E104,E97,E91,E78,E69,E110)</f>
        <v>28.778000000000002</v>
      </c>
      <c r="F111" s="28">
        <f t="shared" ref="F111:Q111" si="58">SUM(F104,F97,F91,F78,F69,F110)</f>
        <v>9.3719999999999999</v>
      </c>
      <c r="G111" s="28">
        <f t="shared" si="58"/>
        <v>7.5359999999999996</v>
      </c>
      <c r="H111" s="28">
        <f t="shared" si="58"/>
        <v>7.6589999999999998</v>
      </c>
      <c r="I111" s="28">
        <f t="shared" si="58"/>
        <v>10.002999999999998</v>
      </c>
      <c r="J111" s="28">
        <f t="shared" si="58"/>
        <v>26.533000000000001</v>
      </c>
      <c r="K111" s="28">
        <f t="shared" si="58"/>
        <v>37.987000000000009</v>
      </c>
      <c r="L111" s="28">
        <f t="shared" si="58"/>
        <v>91.165000000000006</v>
      </c>
      <c r="M111" s="28">
        <f t="shared" si="58"/>
        <v>141.892</v>
      </c>
      <c r="N111" s="28">
        <f t="shared" si="58"/>
        <v>265.49599999999998</v>
      </c>
      <c r="O111" s="28">
        <f t="shared" si="58"/>
        <v>214.66300000000001</v>
      </c>
      <c r="P111" s="28">
        <f t="shared" si="58"/>
        <v>82.393999999999991</v>
      </c>
      <c r="Q111" s="29">
        <f t="shared" si="58"/>
        <v>923.47800000000007</v>
      </c>
    </row>
  </sheetData>
  <mergeCells count="40">
    <mergeCell ref="B43:R43"/>
    <mergeCell ref="B47:C47"/>
    <mergeCell ref="B15:R15"/>
    <mergeCell ref="B37:R37"/>
    <mergeCell ref="B38:R38"/>
    <mergeCell ref="B41:C41"/>
    <mergeCell ref="B42:R42"/>
    <mergeCell ref="B16:R16"/>
    <mergeCell ref="B23:C23"/>
    <mergeCell ref="B24:R24"/>
    <mergeCell ref="B25:R25"/>
    <mergeCell ref="B36:C36"/>
    <mergeCell ref="E3:Q3"/>
    <mergeCell ref="B6:R6"/>
    <mergeCell ref="B14:C14"/>
    <mergeCell ref="B7:R7"/>
    <mergeCell ref="B8:R8"/>
    <mergeCell ref="D3:D4"/>
    <mergeCell ref="B48:C48"/>
    <mergeCell ref="B50:R50"/>
    <mergeCell ref="B61:R61"/>
    <mergeCell ref="B62:R62"/>
    <mergeCell ref="B63:R63"/>
    <mergeCell ref="B69:C69"/>
    <mergeCell ref="B70:R70"/>
    <mergeCell ref="B71:R71"/>
    <mergeCell ref="B78:C78"/>
    <mergeCell ref="B79:R79"/>
    <mergeCell ref="B98:R98"/>
    <mergeCell ref="B99:R99"/>
    <mergeCell ref="B104:C104"/>
    <mergeCell ref="B111:C111"/>
    <mergeCell ref="B80:R80"/>
    <mergeCell ref="B91:C91"/>
    <mergeCell ref="B92:R92"/>
    <mergeCell ref="B93:R93"/>
    <mergeCell ref="B97:C97"/>
    <mergeCell ref="B105:R105"/>
    <mergeCell ref="B106:R106"/>
    <mergeCell ref="B110:C11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22"/>
  <sheetViews>
    <sheetView tabSelected="1" workbookViewId="0">
      <pane ySplit="4" topLeftCell="A96" activePane="bottomLeft" state="frozen"/>
      <selection pane="bottomLeft" activeCell="C125" sqref="C125"/>
    </sheetView>
  </sheetViews>
  <sheetFormatPr baseColWidth="10" defaultRowHeight="15"/>
  <cols>
    <col min="1" max="1" width="2.140625" customWidth="1"/>
    <col min="2" max="2" width="9.85546875" customWidth="1"/>
    <col min="3" max="3" width="47.28515625" customWidth="1"/>
    <col min="4" max="4" width="22.7109375" customWidth="1"/>
    <col min="5" max="17" width="8.7109375" customWidth="1"/>
    <col min="18" max="18" width="14.140625" customWidth="1"/>
  </cols>
  <sheetData>
    <row r="1" spans="2:18">
      <c r="B1" t="s">
        <v>31</v>
      </c>
    </row>
    <row r="2" spans="2:18" ht="15.75" thickBot="1">
      <c r="B2" t="s">
        <v>32</v>
      </c>
    </row>
    <row r="3" spans="2:18" ht="15.75" thickBot="1">
      <c r="B3" s="1"/>
      <c r="C3" s="1"/>
      <c r="D3" s="80" t="s">
        <v>91</v>
      </c>
      <c r="E3" s="77" t="s">
        <v>29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1"/>
    </row>
    <row r="4" spans="2:18" ht="15.75" thickBot="1">
      <c r="B4" s="3" t="s">
        <v>13</v>
      </c>
      <c r="C4" s="41" t="s">
        <v>14</v>
      </c>
      <c r="D4" s="81"/>
      <c r="E4" s="5" t="s">
        <v>16</v>
      </c>
      <c r="F4" s="6" t="s">
        <v>17</v>
      </c>
      <c r="G4" s="6" t="s">
        <v>18</v>
      </c>
      <c r="H4" s="6" t="s">
        <v>15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27</v>
      </c>
      <c r="R4" s="4" t="s">
        <v>28</v>
      </c>
    </row>
    <row r="5" spans="2:18" ht="6.9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21.75" thickBot="1">
      <c r="B6" s="76" t="s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2:18">
      <c r="B7" s="65" t="s">
        <v>130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/>
    </row>
    <row r="8" spans="2:18" ht="15.75" thickBot="1">
      <c r="B8" s="68" t="s">
        <v>120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</row>
    <row r="9" spans="2:18">
      <c r="B9" s="8" t="s">
        <v>119</v>
      </c>
      <c r="C9" s="9" t="s">
        <v>121</v>
      </c>
      <c r="D9" s="10">
        <v>895</v>
      </c>
      <c r="E9" s="11">
        <v>0.01</v>
      </c>
      <c r="F9" s="11">
        <v>8.9999999999999993E-3</v>
      </c>
      <c r="G9" s="11">
        <v>8.9999999999999993E-3</v>
      </c>
      <c r="H9" s="11">
        <v>8.9999999999999993E-3</v>
      </c>
      <c r="I9" s="11">
        <v>8.0000000000000002E-3</v>
      </c>
      <c r="J9" s="11">
        <v>8.9999999999999993E-3</v>
      </c>
      <c r="K9" s="11">
        <v>8.9999999999999993E-3</v>
      </c>
      <c r="L9" s="11">
        <v>0.01</v>
      </c>
      <c r="M9" s="11">
        <v>1.2E-2</v>
      </c>
      <c r="N9" s="11">
        <v>1.2999999999999999E-2</v>
      </c>
      <c r="O9" s="11">
        <v>1.2E-2</v>
      </c>
      <c r="P9" s="11">
        <v>1.0999999999999999E-2</v>
      </c>
      <c r="Q9" s="11">
        <f>SUM(E9:P9)</f>
        <v>0.12099999999999998</v>
      </c>
      <c r="R9" s="12">
        <v>0.8</v>
      </c>
    </row>
    <row r="10" spans="2:18">
      <c r="B10" s="13" t="s">
        <v>122</v>
      </c>
      <c r="C10" s="14" t="s">
        <v>123</v>
      </c>
      <c r="D10" s="15">
        <v>1504</v>
      </c>
      <c r="E10" s="16">
        <v>1.7000000000000001E-2</v>
      </c>
      <c r="F10" s="16">
        <v>1.4999999999999999E-2</v>
      </c>
      <c r="G10" s="16">
        <v>1.4999999999999999E-2</v>
      </c>
      <c r="H10" s="16">
        <v>1.4999999999999999E-2</v>
      </c>
      <c r="I10" s="16">
        <v>1.2999999999999999E-2</v>
      </c>
      <c r="J10" s="16">
        <v>1.4999999999999999E-2</v>
      </c>
      <c r="K10" s="16">
        <v>1.4999999999999999E-2</v>
      </c>
      <c r="L10" s="16">
        <v>1.7000000000000001E-2</v>
      </c>
      <c r="M10" s="16">
        <v>1.9E-2</v>
      </c>
      <c r="N10" s="16">
        <v>2.1000000000000001E-2</v>
      </c>
      <c r="O10" s="16">
        <v>1.9E-2</v>
      </c>
      <c r="P10" s="16">
        <v>1.9E-2</v>
      </c>
      <c r="Q10" s="16">
        <f t="shared" ref="Q10:Q14" si="0">SUM(E10:P10)</f>
        <v>0.19999999999999996</v>
      </c>
      <c r="R10" s="17">
        <v>0.8</v>
      </c>
    </row>
    <row r="11" spans="2:18">
      <c r="B11" s="13" t="s">
        <v>124</v>
      </c>
      <c r="C11" s="14" t="s">
        <v>125</v>
      </c>
      <c r="D11" s="15">
        <v>348</v>
      </c>
      <c r="E11" s="16">
        <v>4.0000000000000001E-3</v>
      </c>
      <c r="F11" s="16">
        <v>4.0000000000000001E-3</v>
      </c>
      <c r="G11" s="16">
        <v>4.0000000000000001E-3</v>
      </c>
      <c r="H11" s="16">
        <v>4.0000000000000001E-3</v>
      </c>
      <c r="I11" s="16">
        <v>3.0000000000000001E-3</v>
      </c>
      <c r="J11" s="16">
        <v>4.0000000000000001E-3</v>
      </c>
      <c r="K11" s="16">
        <v>4.0000000000000001E-3</v>
      </c>
      <c r="L11" s="16">
        <v>4.0000000000000001E-3</v>
      </c>
      <c r="M11" s="16">
        <v>5.0000000000000001E-3</v>
      </c>
      <c r="N11" s="16">
        <v>5.0000000000000001E-3</v>
      </c>
      <c r="O11" s="16">
        <v>5.0000000000000001E-3</v>
      </c>
      <c r="P11" s="16">
        <v>4.0000000000000001E-3</v>
      </c>
      <c r="Q11" s="16">
        <f t="shared" si="0"/>
        <v>4.9999999999999989E-2</v>
      </c>
      <c r="R11" s="17">
        <v>0.8</v>
      </c>
    </row>
    <row r="12" spans="2:18">
      <c r="B12" s="13" t="s">
        <v>126</v>
      </c>
      <c r="C12" s="14" t="s">
        <v>127</v>
      </c>
      <c r="D12" s="15">
        <v>1049</v>
      </c>
      <c r="E12" s="16">
        <v>1.2E-2</v>
      </c>
      <c r="F12" s="16">
        <v>1.0999999999999999E-2</v>
      </c>
      <c r="G12" s="16">
        <v>1.0999999999999999E-2</v>
      </c>
      <c r="H12" s="16">
        <v>1.0999999999999999E-2</v>
      </c>
      <c r="I12" s="16">
        <v>0.01</v>
      </c>
      <c r="J12" s="16">
        <v>1.0999999999999999E-2</v>
      </c>
      <c r="K12" s="16">
        <v>1.0999999999999999E-2</v>
      </c>
      <c r="L12" s="16">
        <v>1.2E-2</v>
      </c>
      <c r="M12" s="16">
        <v>1.4E-2</v>
      </c>
      <c r="N12" s="16">
        <v>1.4999999999999999E-2</v>
      </c>
      <c r="O12" s="16">
        <v>1.4E-2</v>
      </c>
      <c r="P12" s="16">
        <v>1.4E-2</v>
      </c>
      <c r="Q12" s="16">
        <f t="shared" si="0"/>
        <v>0.14600000000000002</v>
      </c>
      <c r="R12" s="17">
        <v>0.8</v>
      </c>
    </row>
    <row r="13" spans="2:18" ht="15.75" thickBot="1">
      <c r="B13" s="18" t="s">
        <v>128</v>
      </c>
      <c r="C13" s="19" t="s">
        <v>129</v>
      </c>
      <c r="D13" s="20">
        <v>3479</v>
      </c>
      <c r="E13" s="21">
        <v>3.7999999999999999E-2</v>
      </c>
      <c r="F13" s="21">
        <v>3.5000000000000003E-2</v>
      </c>
      <c r="G13" s="21">
        <v>3.4000000000000002E-2</v>
      </c>
      <c r="H13" s="21">
        <v>3.4000000000000002E-2</v>
      </c>
      <c r="I13" s="21">
        <v>3.1E-2</v>
      </c>
      <c r="J13" s="21">
        <v>3.4000000000000002E-2</v>
      </c>
      <c r="K13" s="21">
        <v>3.4000000000000002E-2</v>
      </c>
      <c r="L13" s="21">
        <v>3.7999999999999999E-2</v>
      </c>
      <c r="M13" s="21">
        <v>4.3999999999999997E-2</v>
      </c>
      <c r="N13" s="21">
        <v>4.8000000000000001E-2</v>
      </c>
      <c r="O13" s="21">
        <v>4.3999999999999997E-2</v>
      </c>
      <c r="P13" s="21">
        <v>4.2000000000000003E-2</v>
      </c>
      <c r="Q13" s="21">
        <f t="shared" si="0"/>
        <v>0.45599999999999996</v>
      </c>
      <c r="R13" s="22">
        <v>0.8</v>
      </c>
    </row>
    <row r="14" spans="2:18" ht="15.75" thickBot="1">
      <c r="B14" s="71" t="s">
        <v>131</v>
      </c>
      <c r="C14" s="72"/>
      <c r="D14" s="24">
        <f>SUM(D9:D13)</f>
        <v>7275</v>
      </c>
      <c r="E14" s="25">
        <f t="shared" ref="E14:P14" si="1">SUM(E9:E13)</f>
        <v>8.1000000000000003E-2</v>
      </c>
      <c r="F14" s="25">
        <f t="shared" si="1"/>
        <v>7.400000000000001E-2</v>
      </c>
      <c r="G14" s="25">
        <f t="shared" si="1"/>
        <v>7.3000000000000009E-2</v>
      </c>
      <c r="H14" s="25">
        <f t="shared" si="1"/>
        <v>7.3000000000000009E-2</v>
      </c>
      <c r="I14" s="25">
        <f t="shared" si="1"/>
        <v>6.5000000000000002E-2</v>
      </c>
      <c r="J14" s="25">
        <f t="shared" si="1"/>
        <v>7.3000000000000009E-2</v>
      </c>
      <c r="K14" s="25">
        <f t="shared" si="1"/>
        <v>7.3000000000000009E-2</v>
      </c>
      <c r="L14" s="25">
        <f t="shared" si="1"/>
        <v>8.1000000000000003E-2</v>
      </c>
      <c r="M14" s="25">
        <f t="shared" si="1"/>
        <v>9.4E-2</v>
      </c>
      <c r="N14" s="25">
        <f t="shared" si="1"/>
        <v>0.10200000000000001</v>
      </c>
      <c r="O14" s="25">
        <f t="shared" si="1"/>
        <v>9.4E-2</v>
      </c>
      <c r="P14" s="25">
        <f t="shared" si="1"/>
        <v>0.09</v>
      </c>
      <c r="Q14" s="26">
        <f t="shared" si="0"/>
        <v>0.97299999999999986</v>
      </c>
      <c r="R14" s="23"/>
    </row>
    <row r="15" spans="2:18">
      <c r="B15" s="65" t="s">
        <v>132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2:18" ht="15.75" thickBot="1">
      <c r="B16" s="68" t="s">
        <v>133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</row>
    <row r="17" spans="2:18">
      <c r="B17" s="8" t="s">
        <v>134</v>
      </c>
      <c r="C17" s="9" t="s">
        <v>135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f>SUM(E17:P17)</f>
        <v>0</v>
      </c>
      <c r="R17" s="12">
        <v>0.8</v>
      </c>
    </row>
    <row r="18" spans="2:18">
      <c r="B18" s="13" t="s">
        <v>136</v>
      </c>
      <c r="C18" s="14" t="s">
        <v>137</v>
      </c>
      <c r="D18" s="15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 t="shared" ref="Q18:Q20" si="2">SUM(E18:P18)</f>
        <v>0</v>
      </c>
      <c r="R18" s="17">
        <v>0.8</v>
      </c>
    </row>
    <row r="19" spans="2:18" ht="15.75" thickBot="1">
      <c r="B19" s="18" t="s">
        <v>138</v>
      </c>
      <c r="C19" s="19" t="s">
        <v>139</v>
      </c>
      <c r="D19" s="20">
        <v>168039</v>
      </c>
      <c r="E19" s="21">
        <v>2.2799999999999998</v>
      </c>
      <c r="F19" s="21">
        <v>2.1349999999999998</v>
      </c>
      <c r="G19" s="21">
        <v>2.0830000000000002</v>
      </c>
      <c r="H19" s="21">
        <v>2.056</v>
      </c>
      <c r="I19" s="21">
        <v>1.845</v>
      </c>
      <c r="J19" s="21">
        <v>2.1240000000000001</v>
      </c>
      <c r="K19" s="21">
        <v>2.1059999999999999</v>
      </c>
      <c r="L19" s="21">
        <v>2.3170000000000002</v>
      </c>
      <c r="M19" s="21">
        <v>2.6389999999999998</v>
      </c>
      <c r="N19" s="21">
        <v>2.903</v>
      </c>
      <c r="O19" s="21">
        <v>2.6949999999999998</v>
      </c>
      <c r="P19" s="21">
        <v>2.5539999999999998</v>
      </c>
      <c r="Q19" s="21">
        <f t="shared" si="2"/>
        <v>27.736999999999995</v>
      </c>
      <c r="R19" s="22">
        <v>0.8</v>
      </c>
    </row>
    <row r="20" spans="2:18" ht="15.75" thickBot="1">
      <c r="B20" s="71" t="s">
        <v>140</v>
      </c>
      <c r="C20" s="72"/>
      <c r="D20" s="24">
        <f>SUM(D17:D19)</f>
        <v>168039</v>
      </c>
      <c r="E20" s="25">
        <f t="shared" ref="E20:O20" si="3">SUM(E17:E19)</f>
        <v>2.2799999999999998</v>
      </c>
      <c r="F20" s="25">
        <f t="shared" si="3"/>
        <v>2.1349999999999998</v>
      </c>
      <c r="G20" s="25">
        <f t="shared" si="3"/>
        <v>2.0830000000000002</v>
      </c>
      <c r="H20" s="25">
        <f t="shared" si="3"/>
        <v>2.056</v>
      </c>
      <c r="I20" s="25">
        <f t="shared" si="3"/>
        <v>1.845</v>
      </c>
      <c r="J20" s="25">
        <f t="shared" si="3"/>
        <v>2.1240000000000001</v>
      </c>
      <c r="K20" s="25">
        <f t="shared" si="3"/>
        <v>2.1059999999999999</v>
      </c>
      <c r="L20" s="25">
        <f t="shared" si="3"/>
        <v>2.3170000000000002</v>
      </c>
      <c r="M20" s="25">
        <f t="shared" si="3"/>
        <v>2.6389999999999998</v>
      </c>
      <c r="N20" s="25">
        <f t="shared" si="3"/>
        <v>2.903</v>
      </c>
      <c r="O20" s="25">
        <f t="shared" si="3"/>
        <v>2.6949999999999998</v>
      </c>
      <c r="P20" s="25">
        <f>SUM(P17:P19)</f>
        <v>2.5539999999999998</v>
      </c>
      <c r="Q20" s="26">
        <f t="shared" si="2"/>
        <v>27.736999999999995</v>
      </c>
      <c r="R20" s="23"/>
    </row>
    <row r="21" spans="2:18">
      <c r="B21" s="65" t="s">
        <v>141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</row>
    <row r="22" spans="2:18" ht="15.75" thickBot="1">
      <c r="B22" s="68" t="s">
        <v>142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</row>
    <row r="23" spans="2:18">
      <c r="B23" s="8" t="s">
        <v>143</v>
      </c>
      <c r="C23" s="9" t="s">
        <v>144</v>
      </c>
      <c r="D23" s="10">
        <v>30436</v>
      </c>
      <c r="E23" s="11">
        <v>0.496</v>
      </c>
      <c r="F23" s="11">
        <v>0.48</v>
      </c>
      <c r="G23" s="11">
        <v>0.46899999999999997</v>
      </c>
      <c r="H23" s="11">
        <v>0.44600000000000001</v>
      </c>
      <c r="I23" s="11">
        <v>0.40300000000000002</v>
      </c>
      <c r="J23" s="11">
        <v>0.48199999999999998</v>
      </c>
      <c r="K23" s="11">
        <v>0.48199999999999998</v>
      </c>
      <c r="L23" s="11">
        <v>0.51600000000000001</v>
      </c>
      <c r="M23" s="11">
        <v>0.56599999999999995</v>
      </c>
      <c r="N23" s="11">
        <v>0.629</v>
      </c>
      <c r="O23" s="11">
        <v>0.59599999999999997</v>
      </c>
      <c r="P23" s="11">
        <v>0.55500000000000005</v>
      </c>
      <c r="Q23" s="11">
        <f>SUM(E23:P23)</f>
        <v>6.1199999999999992</v>
      </c>
      <c r="R23" s="12">
        <v>0.8</v>
      </c>
    </row>
    <row r="24" spans="2:18">
      <c r="B24" s="13" t="s">
        <v>145</v>
      </c>
      <c r="C24" s="14" t="s">
        <v>146</v>
      </c>
      <c r="D24" s="15">
        <v>5012</v>
      </c>
      <c r="E24" s="16">
        <v>6.8000000000000005E-2</v>
      </c>
      <c r="F24" s="16">
        <v>6.5000000000000002E-2</v>
      </c>
      <c r="G24" s="16">
        <v>6.3E-2</v>
      </c>
      <c r="H24" s="16">
        <v>6.0999999999999999E-2</v>
      </c>
      <c r="I24" s="16">
        <v>5.5E-2</v>
      </c>
      <c r="J24" s="16">
        <v>6.5000000000000002E-2</v>
      </c>
      <c r="K24" s="16">
        <v>6.5000000000000002E-2</v>
      </c>
      <c r="L24" s="16">
        <v>7.0000000000000007E-2</v>
      </c>
      <c r="M24" s="16">
        <v>7.8E-2</v>
      </c>
      <c r="N24" s="16">
        <v>8.5999999999999993E-2</v>
      </c>
      <c r="O24" s="16">
        <v>8.1000000000000003E-2</v>
      </c>
      <c r="P24" s="16">
        <v>7.5999999999999998E-2</v>
      </c>
      <c r="Q24" s="16">
        <f t="shared" ref="Q24:Q29" si="4">SUM(E24:P24)</f>
        <v>0.83299999999999985</v>
      </c>
      <c r="R24" s="17">
        <v>0.8</v>
      </c>
    </row>
    <row r="25" spans="2:18">
      <c r="B25" s="13" t="s">
        <v>147</v>
      </c>
      <c r="C25" s="14" t="s">
        <v>148</v>
      </c>
      <c r="D25" s="15">
        <v>27689</v>
      </c>
      <c r="E25" s="16">
        <v>0.34200000000000003</v>
      </c>
      <c r="F25" s="16">
        <v>0.32200000000000001</v>
      </c>
      <c r="G25" s="16">
        <v>0.314</v>
      </c>
      <c r="H25" s="16">
        <v>0.308</v>
      </c>
      <c r="I25" s="16">
        <v>0.27700000000000002</v>
      </c>
      <c r="J25" s="16">
        <v>0.32100000000000001</v>
      </c>
      <c r="K25" s="16">
        <v>0.31900000000000001</v>
      </c>
      <c r="L25" s="16">
        <v>0.34899999999999998</v>
      </c>
      <c r="M25" s="16">
        <v>0.39500000000000002</v>
      </c>
      <c r="N25" s="16">
        <v>0.435</v>
      </c>
      <c r="O25" s="16">
        <v>0.40500000000000003</v>
      </c>
      <c r="P25" s="16">
        <v>0.38300000000000001</v>
      </c>
      <c r="Q25" s="16">
        <f t="shared" si="4"/>
        <v>4.1700000000000008</v>
      </c>
      <c r="R25" s="17">
        <v>0.8</v>
      </c>
    </row>
    <row r="26" spans="2:18">
      <c r="B26" s="13" t="s">
        <v>149</v>
      </c>
      <c r="C26" s="14" t="s">
        <v>150</v>
      </c>
      <c r="D26" s="15">
        <v>1696</v>
      </c>
      <c r="E26" s="16">
        <v>2.1000000000000001E-2</v>
      </c>
      <c r="F26" s="16">
        <v>0.02</v>
      </c>
      <c r="G26" s="16">
        <v>1.9E-2</v>
      </c>
      <c r="H26" s="16">
        <v>1.9E-2</v>
      </c>
      <c r="I26" s="16">
        <v>1.7000000000000001E-2</v>
      </c>
      <c r="J26" s="16">
        <v>0.02</v>
      </c>
      <c r="K26" s="16">
        <v>0.02</v>
      </c>
      <c r="L26" s="16">
        <v>2.1999999999999999E-2</v>
      </c>
      <c r="M26" s="16">
        <v>2.5000000000000001E-2</v>
      </c>
      <c r="N26" s="16">
        <v>2.7E-2</v>
      </c>
      <c r="O26" s="16">
        <v>2.5000000000000001E-2</v>
      </c>
      <c r="P26" s="16">
        <v>2.4E-2</v>
      </c>
      <c r="Q26" s="16">
        <f t="shared" si="4"/>
        <v>0.25900000000000001</v>
      </c>
      <c r="R26" s="17">
        <v>0.8</v>
      </c>
    </row>
    <row r="27" spans="2:18">
      <c r="B27" s="13" t="s">
        <v>151</v>
      </c>
      <c r="C27" s="14" t="s">
        <v>152</v>
      </c>
      <c r="D27" s="15">
        <v>5618</v>
      </c>
      <c r="E27" s="16">
        <v>6.9000000000000006E-2</v>
      </c>
      <c r="F27" s="16">
        <v>6.4000000000000001E-2</v>
      </c>
      <c r="G27" s="16">
        <v>6.3E-2</v>
      </c>
      <c r="H27" s="16">
        <v>6.2E-2</v>
      </c>
      <c r="I27" s="16">
        <v>5.5E-2</v>
      </c>
      <c r="J27" s="16">
        <v>6.4000000000000001E-2</v>
      </c>
      <c r="K27" s="16">
        <v>6.4000000000000001E-2</v>
      </c>
      <c r="L27" s="16">
        <v>7.0000000000000007E-2</v>
      </c>
      <c r="M27" s="16">
        <v>7.9000000000000001E-2</v>
      </c>
      <c r="N27" s="16">
        <v>8.6999999999999994E-2</v>
      </c>
      <c r="O27" s="16">
        <v>8.1000000000000003E-2</v>
      </c>
      <c r="P27" s="16">
        <v>7.6999999999999999E-2</v>
      </c>
      <c r="Q27" s="16">
        <f t="shared" si="4"/>
        <v>0.83499999999999985</v>
      </c>
      <c r="R27" s="17">
        <v>0.8</v>
      </c>
    </row>
    <row r="28" spans="2:18" ht="15.75" thickBot="1">
      <c r="B28" s="18" t="s">
        <v>153</v>
      </c>
      <c r="C28" s="19" t="s">
        <v>154</v>
      </c>
      <c r="D28" s="20">
        <v>1143</v>
      </c>
      <c r="E28" s="21">
        <v>1.2999999999999999E-2</v>
      </c>
      <c r="F28" s="21">
        <v>1.2999999999999999E-2</v>
      </c>
      <c r="G28" s="21">
        <v>1.2E-2</v>
      </c>
      <c r="H28" s="21">
        <v>1.2E-2</v>
      </c>
      <c r="I28" s="21">
        <v>1.0999999999999999E-2</v>
      </c>
      <c r="J28" s="21">
        <v>1.2E-2</v>
      </c>
      <c r="K28" s="21">
        <v>1.2E-2</v>
      </c>
      <c r="L28" s="21">
        <v>1.4E-2</v>
      </c>
      <c r="M28" s="21">
        <v>1.6E-2</v>
      </c>
      <c r="N28" s="21">
        <v>1.7000000000000001E-2</v>
      </c>
      <c r="O28" s="21">
        <v>1.6E-2</v>
      </c>
      <c r="P28" s="21">
        <v>1.4999999999999999E-2</v>
      </c>
      <c r="Q28" s="21">
        <f t="shared" si="4"/>
        <v>0.16300000000000003</v>
      </c>
      <c r="R28" s="22">
        <v>0.8</v>
      </c>
    </row>
    <row r="29" spans="2:18" ht="15.75" thickBot="1">
      <c r="B29" s="71" t="s">
        <v>155</v>
      </c>
      <c r="C29" s="72"/>
      <c r="D29" s="24">
        <f t="shared" ref="D29:P29" si="5">SUM(D23:D28)</f>
        <v>71594</v>
      </c>
      <c r="E29" s="25">
        <f t="shared" si="5"/>
        <v>1.0090000000000001</v>
      </c>
      <c r="F29" s="25">
        <f t="shared" si="5"/>
        <v>0.96400000000000008</v>
      </c>
      <c r="G29" s="25">
        <f t="shared" si="5"/>
        <v>0.94000000000000017</v>
      </c>
      <c r="H29" s="25">
        <f t="shared" si="5"/>
        <v>0.90799999999999992</v>
      </c>
      <c r="I29" s="25">
        <f t="shared" si="5"/>
        <v>0.81800000000000017</v>
      </c>
      <c r="J29" s="25">
        <f t="shared" si="5"/>
        <v>0.96399999999999997</v>
      </c>
      <c r="K29" s="25">
        <f t="shared" si="5"/>
        <v>0.96199999999999997</v>
      </c>
      <c r="L29" s="25">
        <f t="shared" si="5"/>
        <v>1.0410000000000001</v>
      </c>
      <c r="M29" s="25">
        <f t="shared" si="5"/>
        <v>1.1589999999999998</v>
      </c>
      <c r="N29" s="25">
        <f t="shared" si="5"/>
        <v>1.2809999999999997</v>
      </c>
      <c r="O29" s="25">
        <f t="shared" si="5"/>
        <v>1.2039999999999997</v>
      </c>
      <c r="P29" s="25">
        <f t="shared" si="5"/>
        <v>1.1299999999999999</v>
      </c>
      <c r="Q29" s="26">
        <f t="shared" si="4"/>
        <v>12.379999999999999</v>
      </c>
      <c r="R29" s="23"/>
    </row>
    <row r="30" spans="2:18">
      <c r="B30" s="65" t="s">
        <v>156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7"/>
    </row>
    <row r="31" spans="2:18" ht="15.75" thickBot="1">
      <c r="B31" s="68" t="s">
        <v>157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0"/>
    </row>
    <row r="32" spans="2:18">
      <c r="B32" s="8" t="s">
        <v>158</v>
      </c>
      <c r="C32" s="9" t="s">
        <v>159</v>
      </c>
      <c r="D32" s="10">
        <v>205</v>
      </c>
      <c r="E32" s="11">
        <v>2E-3</v>
      </c>
      <c r="F32" s="11">
        <v>2E-3</v>
      </c>
      <c r="G32" s="11">
        <v>2E-3</v>
      </c>
      <c r="H32" s="11">
        <v>2E-3</v>
      </c>
      <c r="I32" s="11">
        <v>2E-3</v>
      </c>
      <c r="J32" s="11">
        <v>2E-3</v>
      </c>
      <c r="K32" s="11">
        <v>2E-3</v>
      </c>
      <c r="L32" s="11">
        <v>3.0000000000000001E-3</v>
      </c>
      <c r="M32" s="11">
        <v>3.0000000000000001E-3</v>
      </c>
      <c r="N32" s="11">
        <v>3.0000000000000001E-3</v>
      </c>
      <c r="O32" s="11">
        <v>3.0000000000000001E-3</v>
      </c>
      <c r="P32" s="11">
        <v>3.0000000000000001E-3</v>
      </c>
      <c r="Q32" s="58">
        <f>SUM(E32:P32)</f>
        <v>2.8999999999999998E-2</v>
      </c>
      <c r="R32" s="12">
        <v>0.8</v>
      </c>
    </row>
    <row r="33" spans="2:18">
      <c r="B33" s="13" t="s">
        <v>160</v>
      </c>
      <c r="C33" s="14" t="s">
        <v>161</v>
      </c>
      <c r="D33" s="15">
        <v>3952</v>
      </c>
      <c r="E33" s="16">
        <v>4.7E-2</v>
      </c>
      <c r="F33" s="16">
        <v>4.3999999999999997E-2</v>
      </c>
      <c r="G33" s="16">
        <v>4.2999999999999997E-2</v>
      </c>
      <c r="H33" s="16">
        <v>4.2000000000000003E-2</v>
      </c>
      <c r="I33" s="16">
        <v>3.7999999999999999E-2</v>
      </c>
      <c r="J33" s="16">
        <v>4.3999999999999997E-2</v>
      </c>
      <c r="K33" s="16">
        <v>4.2999999999999997E-2</v>
      </c>
      <c r="L33" s="16">
        <v>4.8000000000000001E-2</v>
      </c>
      <c r="M33" s="16">
        <v>5.5E-2</v>
      </c>
      <c r="N33" s="16">
        <v>0.06</v>
      </c>
      <c r="O33" s="16">
        <v>5.6000000000000001E-2</v>
      </c>
      <c r="P33" s="16">
        <v>5.2999999999999999E-2</v>
      </c>
      <c r="Q33" s="16">
        <f t="shared" ref="Q33:Q39" si="6">SUM(E33:P33)</f>
        <v>0.57300000000000006</v>
      </c>
      <c r="R33" s="17">
        <v>0.8</v>
      </c>
    </row>
    <row r="34" spans="2:18">
      <c r="B34" s="13" t="s">
        <v>162</v>
      </c>
      <c r="C34" s="14" t="s">
        <v>163</v>
      </c>
      <c r="D34" s="15">
        <v>626</v>
      </c>
      <c r="E34" s="16">
        <v>7.0000000000000001E-3</v>
      </c>
      <c r="F34" s="16">
        <v>7.0000000000000001E-3</v>
      </c>
      <c r="G34" s="16">
        <v>7.0000000000000001E-3</v>
      </c>
      <c r="H34" s="16">
        <v>7.0000000000000001E-3</v>
      </c>
      <c r="I34" s="16">
        <v>6.0000000000000001E-3</v>
      </c>
      <c r="J34" s="16">
        <v>7.0000000000000001E-3</v>
      </c>
      <c r="K34" s="16">
        <v>7.0000000000000001E-3</v>
      </c>
      <c r="L34" s="16">
        <v>8.0000000000000002E-3</v>
      </c>
      <c r="M34" s="16">
        <v>8.9999999999999993E-3</v>
      </c>
      <c r="N34" s="16">
        <v>0.01</v>
      </c>
      <c r="O34" s="16">
        <v>8.9999999999999993E-3</v>
      </c>
      <c r="P34" s="16">
        <v>8.0000000000000002E-3</v>
      </c>
      <c r="Q34" s="16">
        <f>SUM(E34:P34)</f>
        <v>9.1999999999999998E-2</v>
      </c>
      <c r="R34" s="17">
        <v>0.8</v>
      </c>
    </row>
    <row r="35" spans="2:18">
      <c r="B35" s="13" t="s">
        <v>164</v>
      </c>
      <c r="C35" s="14" t="s">
        <v>165</v>
      </c>
      <c r="D35" s="15">
        <v>544</v>
      </c>
      <c r="E35" s="16">
        <v>7.0000000000000001E-3</v>
      </c>
      <c r="F35" s="16">
        <v>7.0000000000000001E-3</v>
      </c>
      <c r="G35" s="16">
        <v>7.0000000000000001E-3</v>
      </c>
      <c r="H35" s="16">
        <v>6.0000000000000001E-3</v>
      </c>
      <c r="I35" s="16">
        <v>6.0000000000000001E-3</v>
      </c>
      <c r="J35" s="16">
        <v>7.0000000000000001E-3</v>
      </c>
      <c r="K35" s="16">
        <v>7.0000000000000001E-3</v>
      </c>
      <c r="L35" s="16">
        <v>7.0000000000000001E-3</v>
      </c>
      <c r="M35" s="16">
        <v>8.0000000000000002E-3</v>
      </c>
      <c r="N35" s="16">
        <v>8.9999999999999993E-3</v>
      </c>
      <c r="O35" s="16">
        <v>8.0000000000000002E-3</v>
      </c>
      <c r="P35" s="16">
        <v>8.0000000000000002E-3</v>
      </c>
      <c r="Q35" s="16">
        <f t="shared" si="6"/>
        <v>8.6999999999999994E-2</v>
      </c>
      <c r="R35" s="17">
        <v>0.8</v>
      </c>
    </row>
    <row r="36" spans="2:18">
      <c r="B36" s="13" t="s">
        <v>166</v>
      </c>
      <c r="C36" s="14" t="s">
        <v>167</v>
      </c>
      <c r="D36" s="15">
        <v>2080</v>
      </c>
      <c r="E36" s="16">
        <v>2.7E-2</v>
      </c>
      <c r="F36" s="16">
        <v>2.5000000000000001E-2</v>
      </c>
      <c r="G36" s="16">
        <v>2.4E-2</v>
      </c>
      <c r="H36" s="16">
        <v>2.4E-2</v>
      </c>
      <c r="I36" s="16">
        <v>2.1999999999999999E-2</v>
      </c>
      <c r="J36" s="16">
        <v>2.5000000000000001E-2</v>
      </c>
      <c r="K36" s="16">
        <v>2.4E-2</v>
      </c>
      <c r="L36" s="16">
        <v>2.7E-2</v>
      </c>
      <c r="M36" s="16">
        <v>3.1E-2</v>
      </c>
      <c r="N36" s="16">
        <v>3.4000000000000002E-2</v>
      </c>
      <c r="O36" s="16">
        <v>3.2000000000000001E-2</v>
      </c>
      <c r="P36" s="16">
        <v>0.03</v>
      </c>
      <c r="Q36" s="16">
        <f t="shared" si="6"/>
        <v>0.32500000000000007</v>
      </c>
      <c r="R36" s="17">
        <v>0.8</v>
      </c>
    </row>
    <row r="37" spans="2:18">
      <c r="B37" s="13" t="s">
        <v>168</v>
      </c>
      <c r="C37" s="14" t="s">
        <v>169</v>
      </c>
      <c r="D37" s="15">
        <v>1906</v>
      </c>
      <c r="E37" s="16">
        <v>2.4E-2</v>
      </c>
      <c r="F37" s="16">
        <v>2.1999999999999999E-2</v>
      </c>
      <c r="G37" s="16">
        <v>2.1999999999999999E-2</v>
      </c>
      <c r="H37" s="16">
        <v>2.1999999999999999E-2</v>
      </c>
      <c r="I37" s="16">
        <v>1.9E-2</v>
      </c>
      <c r="J37" s="16">
        <v>2.1999999999999999E-2</v>
      </c>
      <c r="K37" s="16">
        <v>2.1999999999999999E-2</v>
      </c>
      <c r="L37" s="16">
        <v>2.4E-2</v>
      </c>
      <c r="M37" s="16">
        <v>2.8000000000000001E-2</v>
      </c>
      <c r="N37" s="16">
        <v>0.03</v>
      </c>
      <c r="O37" s="16">
        <v>2.8000000000000001E-2</v>
      </c>
      <c r="P37" s="16">
        <v>2.7E-2</v>
      </c>
      <c r="Q37" s="16">
        <f t="shared" si="6"/>
        <v>0.29000000000000004</v>
      </c>
      <c r="R37" s="17">
        <v>0.8</v>
      </c>
    </row>
    <row r="38" spans="2:18">
      <c r="B38" s="13" t="s">
        <v>170</v>
      </c>
      <c r="C38" s="14" t="s">
        <v>171</v>
      </c>
      <c r="D38" s="15">
        <v>510</v>
      </c>
      <c r="E38" s="16">
        <v>7.0000000000000001E-3</v>
      </c>
      <c r="F38" s="16">
        <v>7.0000000000000001E-3</v>
      </c>
      <c r="G38" s="16">
        <v>7.0000000000000001E-3</v>
      </c>
      <c r="H38" s="16">
        <v>6.0000000000000001E-3</v>
      </c>
      <c r="I38" s="16">
        <v>6.0000000000000001E-3</v>
      </c>
      <c r="J38" s="16">
        <v>7.0000000000000001E-3</v>
      </c>
      <c r="K38" s="16">
        <v>7.0000000000000001E-3</v>
      </c>
      <c r="L38" s="16">
        <v>7.0000000000000001E-3</v>
      </c>
      <c r="M38" s="16">
        <v>8.0000000000000002E-3</v>
      </c>
      <c r="N38" s="16">
        <v>8.9999999999999993E-3</v>
      </c>
      <c r="O38" s="16">
        <v>8.0000000000000002E-3</v>
      </c>
      <c r="P38" s="16">
        <v>8.0000000000000002E-3</v>
      </c>
      <c r="Q38" s="16">
        <f t="shared" si="6"/>
        <v>8.6999999999999994E-2</v>
      </c>
      <c r="R38" s="17">
        <v>0.8</v>
      </c>
    </row>
    <row r="39" spans="2:18">
      <c r="B39" s="13" t="s">
        <v>172</v>
      </c>
      <c r="C39" s="14" t="s">
        <v>173</v>
      </c>
      <c r="D39" s="15">
        <v>100</v>
      </c>
      <c r="E39" s="16">
        <v>1E-3</v>
      </c>
      <c r="F39" s="16">
        <v>1E-3</v>
      </c>
      <c r="G39" s="16">
        <v>1E-3</v>
      </c>
      <c r="H39" s="16">
        <v>1E-3</v>
      </c>
      <c r="I39" s="16">
        <v>1E-3</v>
      </c>
      <c r="J39" s="16">
        <v>1E-3</v>
      </c>
      <c r="K39" s="16">
        <v>1E-3</v>
      </c>
      <c r="L39" s="16">
        <v>1E-3</v>
      </c>
      <c r="M39" s="16">
        <v>1E-3</v>
      </c>
      <c r="N39" s="16">
        <v>1E-3</v>
      </c>
      <c r="O39" s="16">
        <v>1E-3</v>
      </c>
      <c r="P39" s="16">
        <v>1E-3</v>
      </c>
      <c r="Q39" s="16">
        <f t="shared" si="6"/>
        <v>1.2000000000000004E-2</v>
      </c>
      <c r="R39" s="17">
        <v>0.8</v>
      </c>
    </row>
    <row r="40" spans="2:18" ht="15.75" thickBot="1">
      <c r="B40" s="18" t="s">
        <v>174</v>
      </c>
      <c r="C40" s="19" t="s">
        <v>175</v>
      </c>
      <c r="D40" s="20">
        <v>287</v>
      </c>
      <c r="E40" s="21">
        <v>3.0000000000000001E-3</v>
      </c>
      <c r="F40" s="21">
        <v>3.0000000000000001E-3</v>
      </c>
      <c r="G40" s="21">
        <v>3.0000000000000001E-3</v>
      </c>
      <c r="H40" s="21">
        <v>3.0000000000000001E-3</v>
      </c>
      <c r="I40" s="21">
        <v>3.0000000000000001E-3</v>
      </c>
      <c r="J40" s="21">
        <v>3.0000000000000001E-3</v>
      </c>
      <c r="K40" s="21">
        <v>3.0000000000000001E-3</v>
      </c>
      <c r="L40" s="21">
        <v>3.0000000000000001E-3</v>
      </c>
      <c r="M40" s="21">
        <v>4.0000000000000001E-3</v>
      </c>
      <c r="N40" s="21">
        <v>4.0000000000000001E-3</v>
      </c>
      <c r="O40" s="21">
        <v>4.0000000000000001E-3</v>
      </c>
      <c r="P40" s="21">
        <v>4.0000000000000001E-3</v>
      </c>
      <c r="Q40" s="21">
        <f t="shared" ref="Q40" si="7">SUM(E40:P40)</f>
        <v>4.0000000000000008E-2</v>
      </c>
      <c r="R40" s="22">
        <v>0.8</v>
      </c>
    </row>
    <row r="41" spans="2:18" ht="15.75" thickBot="1">
      <c r="B41" s="71" t="s">
        <v>176</v>
      </c>
      <c r="C41" s="72"/>
      <c r="D41" s="24">
        <f t="shared" ref="D41:O41" si="8">SUM(D32:D40)</f>
        <v>10210</v>
      </c>
      <c r="E41" s="25">
        <f t="shared" si="8"/>
        <v>0.125</v>
      </c>
      <c r="F41" s="25">
        <f t="shared" si="8"/>
        <v>0.11799999999999999</v>
      </c>
      <c r="G41" s="25">
        <f t="shared" si="8"/>
        <v>0.11599999999999999</v>
      </c>
      <c r="H41" s="25">
        <f t="shared" si="8"/>
        <v>0.11300000000000002</v>
      </c>
      <c r="I41" s="25">
        <f t="shared" si="8"/>
        <v>0.10300000000000001</v>
      </c>
      <c r="J41" s="25">
        <f t="shared" si="8"/>
        <v>0.11799999999999999</v>
      </c>
      <c r="K41" s="25">
        <f t="shared" si="8"/>
        <v>0.11599999999999999</v>
      </c>
      <c r="L41" s="25">
        <f t="shared" si="8"/>
        <v>0.128</v>
      </c>
      <c r="M41" s="25">
        <f t="shared" si="8"/>
        <v>0.14700000000000002</v>
      </c>
      <c r="N41" s="25">
        <f t="shared" si="8"/>
        <v>0.16</v>
      </c>
      <c r="O41" s="25">
        <f t="shared" si="8"/>
        <v>0.14900000000000002</v>
      </c>
      <c r="P41" s="25">
        <f>SUM(P32:P40)</f>
        <v>0.14200000000000002</v>
      </c>
      <c r="Q41" s="26">
        <f>SUM(E41:P41)</f>
        <v>1.5350000000000001</v>
      </c>
      <c r="R41" s="23"/>
    </row>
    <row r="42" spans="2:18" ht="15.75" thickBot="1">
      <c r="B42" s="73" t="s">
        <v>240</v>
      </c>
      <c r="C42" s="74"/>
      <c r="D42" s="27">
        <f t="shared" ref="D42:P42" si="9">SUM(D41,D29,D20,D14)</f>
        <v>257118</v>
      </c>
      <c r="E42" s="28">
        <f t="shared" si="9"/>
        <v>3.4949999999999997</v>
      </c>
      <c r="F42" s="28">
        <f t="shared" si="9"/>
        <v>3.2909999999999995</v>
      </c>
      <c r="G42" s="28">
        <f t="shared" si="9"/>
        <v>3.2120000000000002</v>
      </c>
      <c r="H42" s="28">
        <f t="shared" si="9"/>
        <v>3.15</v>
      </c>
      <c r="I42" s="28">
        <f t="shared" si="9"/>
        <v>2.831</v>
      </c>
      <c r="J42" s="28">
        <f t="shared" si="9"/>
        <v>3.2789999999999999</v>
      </c>
      <c r="K42" s="28">
        <f t="shared" si="9"/>
        <v>3.2569999999999997</v>
      </c>
      <c r="L42" s="28">
        <f t="shared" si="9"/>
        <v>3.5670000000000002</v>
      </c>
      <c r="M42" s="28">
        <f t="shared" si="9"/>
        <v>4.0389999999999997</v>
      </c>
      <c r="N42" s="28">
        <f t="shared" si="9"/>
        <v>4.4459999999999997</v>
      </c>
      <c r="O42" s="28">
        <f t="shared" si="9"/>
        <v>4.1420000000000003</v>
      </c>
      <c r="P42" s="28">
        <f t="shared" si="9"/>
        <v>3.9159999999999995</v>
      </c>
      <c r="Q42" s="29">
        <f>SUM(E42:P42)</f>
        <v>42.625</v>
      </c>
    </row>
    <row r="43" spans="2:18" ht="6.95" customHeight="1"/>
    <row r="44" spans="2:18" ht="19.5" thickBot="1">
      <c r="B44" s="75" t="s">
        <v>87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2:18">
      <c r="B45" s="8" t="s">
        <v>177</v>
      </c>
      <c r="C45" s="35" t="s">
        <v>178</v>
      </c>
      <c r="D45" s="36"/>
      <c r="E45" s="11">
        <v>1.34</v>
      </c>
      <c r="F45" s="11">
        <v>1.3</v>
      </c>
      <c r="G45" s="11">
        <v>1.34</v>
      </c>
      <c r="H45" s="11">
        <v>1.34</v>
      </c>
      <c r="I45" s="11">
        <v>1.2</v>
      </c>
      <c r="J45" s="11">
        <v>1.34</v>
      </c>
      <c r="K45" s="11">
        <v>1.3</v>
      </c>
      <c r="L45" s="11">
        <v>1.34</v>
      </c>
      <c r="M45" s="11">
        <v>1.3</v>
      </c>
      <c r="N45" s="11">
        <v>1.34</v>
      </c>
      <c r="O45" s="11">
        <v>1.34</v>
      </c>
      <c r="P45" s="11">
        <v>1.3</v>
      </c>
      <c r="Q45" s="11">
        <f>SUM(E45:P45)</f>
        <v>15.780000000000001</v>
      </c>
      <c r="R45" s="32">
        <v>1</v>
      </c>
    </row>
    <row r="46" spans="2:18">
      <c r="B46" s="13" t="s">
        <v>179</v>
      </c>
      <c r="C46" s="59" t="s">
        <v>180</v>
      </c>
      <c r="D46" s="60"/>
      <c r="E46" s="56">
        <v>1.34</v>
      </c>
      <c r="F46" s="56">
        <v>1.3</v>
      </c>
      <c r="G46" s="56">
        <v>1.34</v>
      </c>
      <c r="H46" s="56">
        <v>1.34</v>
      </c>
      <c r="I46" s="56">
        <v>1.2</v>
      </c>
      <c r="J46" s="56">
        <v>1.34</v>
      </c>
      <c r="K46" s="56">
        <v>1.3</v>
      </c>
      <c r="L46" s="56">
        <v>1.34</v>
      </c>
      <c r="M46" s="56">
        <v>1.3</v>
      </c>
      <c r="N46" s="56">
        <v>1.34</v>
      </c>
      <c r="O46" s="56">
        <v>1.34</v>
      </c>
      <c r="P46" s="56">
        <v>1.3</v>
      </c>
      <c r="Q46" s="16">
        <f t="shared" ref="Q46:Q69" si="10">SUM(E46:P46)</f>
        <v>15.780000000000001</v>
      </c>
      <c r="R46" s="33">
        <v>1</v>
      </c>
    </row>
    <row r="47" spans="2:18">
      <c r="B47" s="30"/>
      <c r="C47" s="37" t="s">
        <v>196</v>
      </c>
      <c r="D47" s="38"/>
      <c r="E47" s="16">
        <v>39.42</v>
      </c>
      <c r="F47" s="16">
        <v>39.42</v>
      </c>
      <c r="G47" s="16">
        <v>39.42</v>
      </c>
      <c r="H47" s="16">
        <v>39.42</v>
      </c>
      <c r="I47" s="16">
        <v>39.42</v>
      </c>
      <c r="J47" s="16">
        <v>39.42</v>
      </c>
      <c r="K47" s="16">
        <v>39.42</v>
      </c>
      <c r="L47" s="16">
        <v>39.42</v>
      </c>
      <c r="M47" s="16">
        <v>39.42</v>
      </c>
      <c r="N47" s="16">
        <v>39.42</v>
      </c>
      <c r="O47" s="16">
        <v>39.42</v>
      </c>
      <c r="P47" s="16">
        <v>39.42</v>
      </c>
      <c r="Q47" s="16">
        <f>SUM(E47:P47)</f>
        <v>473.04000000000013</v>
      </c>
      <c r="R47" s="33">
        <v>1</v>
      </c>
    </row>
    <row r="48" spans="2:18">
      <c r="B48" s="30"/>
      <c r="C48" s="37" t="s">
        <v>181</v>
      </c>
      <c r="D48" s="38"/>
      <c r="E48" s="16">
        <v>78.84</v>
      </c>
      <c r="F48" s="16">
        <v>78.84</v>
      </c>
      <c r="G48" s="16">
        <v>78.84</v>
      </c>
      <c r="H48" s="16">
        <v>78.84</v>
      </c>
      <c r="I48" s="16">
        <v>78.84</v>
      </c>
      <c r="J48" s="16">
        <v>78.84</v>
      </c>
      <c r="K48" s="16">
        <v>78.84</v>
      </c>
      <c r="L48" s="16">
        <v>78.84</v>
      </c>
      <c r="M48" s="16">
        <v>78.84</v>
      </c>
      <c r="N48" s="16">
        <v>78.84</v>
      </c>
      <c r="O48" s="16">
        <v>78.84</v>
      </c>
      <c r="P48" s="16">
        <v>78.84</v>
      </c>
      <c r="Q48" s="16">
        <f t="shared" si="10"/>
        <v>946.08000000000027</v>
      </c>
      <c r="R48" s="33">
        <v>1</v>
      </c>
    </row>
    <row r="49" spans="2:18">
      <c r="B49" s="30"/>
      <c r="C49" s="37" t="s">
        <v>190</v>
      </c>
      <c r="D49" s="38"/>
      <c r="E49" s="16">
        <v>42.05</v>
      </c>
      <c r="F49" s="16">
        <v>42.05</v>
      </c>
      <c r="G49" s="16">
        <v>42.05</v>
      </c>
      <c r="H49" s="16">
        <v>42.05</v>
      </c>
      <c r="I49" s="16">
        <v>42.05</v>
      </c>
      <c r="J49" s="16">
        <v>42.05</v>
      </c>
      <c r="K49" s="16">
        <v>42.05</v>
      </c>
      <c r="L49" s="16">
        <v>42.05</v>
      </c>
      <c r="M49" s="16">
        <v>42.05</v>
      </c>
      <c r="N49" s="16">
        <v>42.05</v>
      </c>
      <c r="O49" s="16">
        <v>42.05</v>
      </c>
      <c r="P49" s="16">
        <v>42.05</v>
      </c>
      <c r="Q49" s="16">
        <f t="shared" si="10"/>
        <v>504.60000000000008</v>
      </c>
      <c r="R49" s="33">
        <v>1</v>
      </c>
    </row>
    <row r="50" spans="2:18">
      <c r="B50" s="30"/>
      <c r="C50" s="37" t="s">
        <v>191</v>
      </c>
      <c r="D50" s="38"/>
      <c r="E50" s="16">
        <v>102.49</v>
      </c>
      <c r="F50" s="16">
        <v>102.49</v>
      </c>
      <c r="G50" s="16">
        <v>102.49</v>
      </c>
      <c r="H50" s="16">
        <v>102.49</v>
      </c>
      <c r="I50" s="16">
        <v>102.49</v>
      </c>
      <c r="J50" s="16">
        <v>102.49</v>
      </c>
      <c r="K50" s="16">
        <v>102.49</v>
      </c>
      <c r="L50" s="16">
        <v>102.49</v>
      </c>
      <c r="M50" s="16">
        <v>102.49</v>
      </c>
      <c r="N50" s="16">
        <v>102.49</v>
      </c>
      <c r="O50" s="16">
        <v>102.49</v>
      </c>
      <c r="P50" s="16">
        <v>102.49</v>
      </c>
      <c r="Q50" s="16">
        <f t="shared" si="10"/>
        <v>1229.8799999999999</v>
      </c>
      <c r="R50" s="33">
        <v>1</v>
      </c>
    </row>
    <row r="51" spans="2:18">
      <c r="B51" s="30"/>
      <c r="C51" s="37" t="s">
        <v>192</v>
      </c>
      <c r="D51" s="38"/>
      <c r="E51" s="16">
        <v>262.54000000000002</v>
      </c>
      <c r="F51" s="16">
        <v>262.54000000000002</v>
      </c>
      <c r="G51" s="16">
        <v>262.54000000000002</v>
      </c>
      <c r="H51" s="16">
        <v>262.54000000000002</v>
      </c>
      <c r="I51" s="16">
        <v>262.54000000000002</v>
      </c>
      <c r="J51" s="16">
        <v>262.54000000000002</v>
      </c>
      <c r="K51" s="16">
        <v>262.54000000000002</v>
      </c>
      <c r="L51" s="16">
        <v>262.54000000000002</v>
      </c>
      <c r="M51" s="16">
        <v>262.54000000000002</v>
      </c>
      <c r="N51" s="16">
        <v>262.54000000000002</v>
      </c>
      <c r="O51" s="16">
        <v>262.54000000000002</v>
      </c>
      <c r="P51" s="16">
        <v>262.54000000000002</v>
      </c>
      <c r="Q51" s="16">
        <f t="shared" si="10"/>
        <v>3150.48</v>
      </c>
      <c r="R51" s="33">
        <v>1</v>
      </c>
    </row>
    <row r="52" spans="2:18">
      <c r="B52" s="30"/>
      <c r="C52" s="37" t="s">
        <v>193</v>
      </c>
      <c r="D52" s="38"/>
      <c r="E52" s="16">
        <v>131.4</v>
      </c>
      <c r="F52" s="16">
        <v>131.4</v>
      </c>
      <c r="G52" s="16">
        <v>131.4</v>
      </c>
      <c r="H52" s="16">
        <v>131.4</v>
      </c>
      <c r="I52" s="16">
        <v>131.4</v>
      </c>
      <c r="J52" s="16">
        <v>131.4</v>
      </c>
      <c r="K52" s="16">
        <v>131.4</v>
      </c>
      <c r="L52" s="16">
        <v>131.4</v>
      </c>
      <c r="M52" s="16">
        <v>131.4</v>
      </c>
      <c r="N52" s="16">
        <v>131.4</v>
      </c>
      <c r="O52" s="16">
        <v>131.4</v>
      </c>
      <c r="P52" s="16">
        <v>131.4</v>
      </c>
      <c r="Q52" s="16">
        <f t="shared" si="10"/>
        <v>1576.8000000000004</v>
      </c>
      <c r="R52" s="33">
        <v>1</v>
      </c>
    </row>
    <row r="53" spans="2:18">
      <c r="B53" s="30"/>
      <c r="C53" s="37" t="s">
        <v>197</v>
      </c>
      <c r="D53" s="38"/>
      <c r="E53" s="16">
        <v>55.19</v>
      </c>
      <c r="F53" s="16">
        <v>55.19</v>
      </c>
      <c r="G53" s="16">
        <v>55.19</v>
      </c>
      <c r="H53" s="16">
        <v>55.19</v>
      </c>
      <c r="I53" s="16">
        <v>55.19</v>
      </c>
      <c r="J53" s="16">
        <v>55.19</v>
      </c>
      <c r="K53" s="16">
        <v>55.19</v>
      </c>
      <c r="L53" s="16">
        <v>55.19</v>
      </c>
      <c r="M53" s="16">
        <v>55.19</v>
      </c>
      <c r="N53" s="16">
        <v>55.19</v>
      </c>
      <c r="O53" s="16">
        <v>55.19</v>
      </c>
      <c r="P53" s="16">
        <v>55.19</v>
      </c>
      <c r="Q53" s="16">
        <f t="shared" si="10"/>
        <v>662.28</v>
      </c>
      <c r="R53" s="33">
        <v>1</v>
      </c>
    </row>
    <row r="54" spans="2:18">
      <c r="B54" s="61"/>
      <c r="C54" s="62" t="s">
        <v>194</v>
      </c>
      <c r="D54" s="63"/>
      <c r="E54" s="45">
        <v>84.1</v>
      </c>
      <c r="F54" s="45">
        <v>84.1</v>
      </c>
      <c r="G54" s="45">
        <v>84.1</v>
      </c>
      <c r="H54" s="45">
        <v>84.1</v>
      </c>
      <c r="I54" s="45">
        <v>84.1</v>
      </c>
      <c r="J54" s="45">
        <v>84.1</v>
      </c>
      <c r="K54" s="45">
        <v>84.1</v>
      </c>
      <c r="L54" s="45">
        <v>84.1</v>
      </c>
      <c r="M54" s="45">
        <v>84.1</v>
      </c>
      <c r="N54" s="45">
        <v>84.1</v>
      </c>
      <c r="O54" s="45">
        <v>84.1</v>
      </c>
      <c r="P54" s="45">
        <v>84.1</v>
      </c>
      <c r="Q54" s="16">
        <f t="shared" si="10"/>
        <v>1009.2000000000002</v>
      </c>
      <c r="R54" s="33">
        <v>1</v>
      </c>
    </row>
    <row r="55" spans="2:18">
      <c r="B55" s="61"/>
      <c r="C55" s="62" t="s">
        <v>195</v>
      </c>
      <c r="D55" s="63"/>
      <c r="E55" s="45">
        <v>63.07</v>
      </c>
      <c r="F55" s="45">
        <v>63.07</v>
      </c>
      <c r="G55" s="45">
        <v>63.07</v>
      </c>
      <c r="H55" s="45">
        <v>63.07</v>
      </c>
      <c r="I55" s="45">
        <v>63.07</v>
      </c>
      <c r="J55" s="45">
        <v>63.07</v>
      </c>
      <c r="K55" s="45">
        <v>63.07</v>
      </c>
      <c r="L55" s="45">
        <v>63.07</v>
      </c>
      <c r="M55" s="45">
        <v>63.07</v>
      </c>
      <c r="N55" s="45">
        <v>63.07</v>
      </c>
      <c r="O55" s="45">
        <v>63.07</v>
      </c>
      <c r="P55" s="45">
        <v>63.07</v>
      </c>
      <c r="Q55" s="16">
        <f t="shared" si="10"/>
        <v>756.84000000000015</v>
      </c>
      <c r="R55" s="33">
        <v>1</v>
      </c>
    </row>
    <row r="56" spans="2:18">
      <c r="B56" s="61"/>
      <c r="C56" s="62" t="s">
        <v>198</v>
      </c>
      <c r="D56" s="63"/>
      <c r="E56" s="45">
        <v>52.56</v>
      </c>
      <c r="F56" s="45">
        <v>52.56</v>
      </c>
      <c r="G56" s="45">
        <v>52.56</v>
      </c>
      <c r="H56" s="45">
        <v>52.56</v>
      </c>
      <c r="I56" s="45">
        <v>52.56</v>
      </c>
      <c r="J56" s="45">
        <v>52.56</v>
      </c>
      <c r="K56" s="45">
        <v>52.56</v>
      </c>
      <c r="L56" s="45">
        <v>52.56</v>
      </c>
      <c r="M56" s="45">
        <v>52.56</v>
      </c>
      <c r="N56" s="45">
        <v>52.56</v>
      </c>
      <c r="O56" s="45">
        <v>52.56</v>
      </c>
      <c r="P56" s="45">
        <v>52.56</v>
      </c>
      <c r="Q56" s="16">
        <f t="shared" si="10"/>
        <v>630.72</v>
      </c>
      <c r="R56" s="33">
        <v>1</v>
      </c>
    </row>
    <row r="57" spans="2:18">
      <c r="B57" s="61"/>
      <c r="C57" s="62" t="s">
        <v>199</v>
      </c>
      <c r="D57" s="63"/>
      <c r="E57" s="45">
        <v>52.56</v>
      </c>
      <c r="F57" s="45">
        <v>52.56</v>
      </c>
      <c r="G57" s="45">
        <v>52.56</v>
      </c>
      <c r="H57" s="45">
        <v>52.56</v>
      </c>
      <c r="I57" s="45">
        <v>52.56</v>
      </c>
      <c r="J57" s="45">
        <v>52.56</v>
      </c>
      <c r="K57" s="45">
        <v>52.56</v>
      </c>
      <c r="L57" s="45">
        <v>52.56</v>
      </c>
      <c r="M57" s="45">
        <v>52.56</v>
      </c>
      <c r="N57" s="45">
        <v>52.56</v>
      </c>
      <c r="O57" s="45">
        <v>52.56</v>
      </c>
      <c r="P57" s="45">
        <v>52.56</v>
      </c>
      <c r="Q57" s="16">
        <f t="shared" si="10"/>
        <v>630.72</v>
      </c>
      <c r="R57" s="33">
        <v>1</v>
      </c>
    </row>
    <row r="58" spans="2:18">
      <c r="B58" s="61"/>
      <c r="C58" s="62" t="s">
        <v>200</v>
      </c>
      <c r="D58" s="63"/>
      <c r="E58" s="45">
        <v>13.14</v>
      </c>
      <c r="F58" s="45">
        <v>13.14</v>
      </c>
      <c r="G58" s="45">
        <v>13.14</v>
      </c>
      <c r="H58" s="45">
        <v>13.14</v>
      </c>
      <c r="I58" s="45">
        <v>13.14</v>
      </c>
      <c r="J58" s="45">
        <v>13.14</v>
      </c>
      <c r="K58" s="45">
        <v>13.14</v>
      </c>
      <c r="L58" s="45">
        <v>13.14</v>
      </c>
      <c r="M58" s="45">
        <v>13.14</v>
      </c>
      <c r="N58" s="45">
        <v>13.14</v>
      </c>
      <c r="O58" s="45">
        <v>13.14</v>
      </c>
      <c r="P58" s="45">
        <v>13.14</v>
      </c>
      <c r="Q58" s="16">
        <f t="shared" si="10"/>
        <v>157.68</v>
      </c>
      <c r="R58" s="33">
        <v>1</v>
      </c>
    </row>
    <row r="59" spans="2:18">
      <c r="B59" s="61"/>
      <c r="C59" s="62" t="s">
        <v>201</v>
      </c>
      <c r="D59" s="63"/>
      <c r="E59" s="45">
        <v>15.77</v>
      </c>
      <c r="F59" s="45">
        <v>15.77</v>
      </c>
      <c r="G59" s="45">
        <v>15.77</v>
      </c>
      <c r="H59" s="45">
        <v>15.77</v>
      </c>
      <c r="I59" s="45">
        <v>15.77</v>
      </c>
      <c r="J59" s="45">
        <v>15.77</v>
      </c>
      <c r="K59" s="45">
        <v>15.77</v>
      </c>
      <c r="L59" s="45">
        <v>15.77</v>
      </c>
      <c r="M59" s="45">
        <v>15.77</v>
      </c>
      <c r="N59" s="45">
        <v>15.77</v>
      </c>
      <c r="O59" s="45">
        <v>15.77</v>
      </c>
      <c r="P59" s="45">
        <v>15.77</v>
      </c>
      <c r="Q59" s="16">
        <f t="shared" si="10"/>
        <v>189.24</v>
      </c>
      <c r="R59" s="33">
        <v>1</v>
      </c>
    </row>
    <row r="60" spans="2:18">
      <c r="B60" s="61"/>
      <c r="C60" s="62" t="s">
        <v>202</v>
      </c>
      <c r="D60" s="63"/>
      <c r="E60" s="45">
        <v>18.399999999999999</v>
      </c>
      <c r="F60" s="45">
        <v>18.399999999999999</v>
      </c>
      <c r="G60" s="45">
        <v>18.399999999999999</v>
      </c>
      <c r="H60" s="45">
        <v>18.399999999999999</v>
      </c>
      <c r="I60" s="45">
        <v>18.399999999999999</v>
      </c>
      <c r="J60" s="45">
        <v>18.399999999999999</v>
      </c>
      <c r="K60" s="45">
        <v>18.399999999999999</v>
      </c>
      <c r="L60" s="45">
        <v>18.399999999999999</v>
      </c>
      <c r="M60" s="45">
        <v>18.399999999999999</v>
      </c>
      <c r="N60" s="45">
        <v>18.399999999999999</v>
      </c>
      <c r="O60" s="45">
        <v>18.399999999999999</v>
      </c>
      <c r="P60" s="45">
        <v>18.399999999999999</v>
      </c>
      <c r="Q60" s="16">
        <f t="shared" si="10"/>
        <v>220.80000000000004</v>
      </c>
      <c r="R60" s="33">
        <v>1</v>
      </c>
    </row>
    <row r="61" spans="2:18">
      <c r="B61" s="61"/>
      <c r="C61" s="62" t="s">
        <v>203</v>
      </c>
      <c r="D61" s="63"/>
      <c r="E61" s="45">
        <v>21.02</v>
      </c>
      <c r="F61" s="45">
        <v>21.02</v>
      </c>
      <c r="G61" s="45">
        <v>21.02</v>
      </c>
      <c r="H61" s="45">
        <v>21.02</v>
      </c>
      <c r="I61" s="45">
        <v>21.02</v>
      </c>
      <c r="J61" s="45">
        <v>21.02</v>
      </c>
      <c r="K61" s="45">
        <v>21.02</v>
      </c>
      <c r="L61" s="45">
        <v>21.02</v>
      </c>
      <c r="M61" s="45">
        <v>21.02</v>
      </c>
      <c r="N61" s="45">
        <v>21.02</v>
      </c>
      <c r="O61" s="45">
        <v>21.02</v>
      </c>
      <c r="P61" s="45">
        <v>21.02</v>
      </c>
      <c r="Q61" s="16">
        <f t="shared" si="10"/>
        <v>252.24000000000004</v>
      </c>
      <c r="R61" s="33">
        <v>1</v>
      </c>
    </row>
    <row r="62" spans="2:18">
      <c r="B62" s="61"/>
      <c r="C62" s="62" t="s">
        <v>204</v>
      </c>
      <c r="D62" s="63"/>
      <c r="E62" s="45">
        <v>26.28</v>
      </c>
      <c r="F62" s="45">
        <v>26.28</v>
      </c>
      <c r="G62" s="45">
        <v>26.28</v>
      </c>
      <c r="H62" s="45">
        <v>26.28</v>
      </c>
      <c r="I62" s="45">
        <v>26.28</v>
      </c>
      <c r="J62" s="45">
        <v>26.28</v>
      </c>
      <c r="K62" s="45">
        <v>26.28</v>
      </c>
      <c r="L62" s="45">
        <v>26.28</v>
      </c>
      <c r="M62" s="45">
        <v>26.28</v>
      </c>
      <c r="N62" s="45">
        <v>26.28</v>
      </c>
      <c r="O62" s="45">
        <v>26.28</v>
      </c>
      <c r="P62" s="45">
        <v>26.28</v>
      </c>
      <c r="Q62" s="16">
        <f t="shared" si="10"/>
        <v>315.36</v>
      </c>
      <c r="R62" s="33">
        <v>1</v>
      </c>
    </row>
    <row r="63" spans="2:18">
      <c r="B63" s="61"/>
      <c r="C63" s="37" t="s">
        <v>205</v>
      </c>
      <c r="D63" s="63"/>
      <c r="E63" s="45">
        <v>24.07</v>
      </c>
      <c r="F63" s="45">
        <v>24.07</v>
      </c>
      <c r="G63" s="45">
        <v>24.07</v>
      </c>
      <c r="H63" s="45">
        <v>24.07</v>
      </c>
      <c r="I63" s="45">
        <v>24.07</v>
      </c>
      <c r="J63" s="45">
        <v>24.07</v>
      </c>
      <c r="K63" s="45">
        <v>24.07</v>
      </c>
      <c r="L63" s="45">
        <v>24.07</v>
      </c>
      <c r="M63" s="45">
        <v>24.07</v>
      </c>
      <c r="N63" s="45">
        <v>24.07</v>
      </c>
      <c r="O63" s="45">
        <v>24.07</v>
      </c>
      <c r="P63" s="45">
        <v>24.07</v>
      </c>
      <c r="Q63" s="16">
        <f t="shared" si="10"/>
        <v>288.83999999999997</v>
      </c>
      <c r="R63" s="33">
        <v>1</v>
      </c>
    </row>
    <row r="64" spans="2:18">
      <c r="B64" s="61"/>
      <c r="C64" s="37" t="s">
        <v>206</v>
      </c>
      <c r="D64" s="63"/>
      <c r="E64" s="45">
        <v>3.89</v>
      </c>
      <c r="F64" s="45">
        <v>3.89</v>
      </c>
      <c r="G64" s="45">
        <v>3.89</v>
      </c>
      <c r="H64" s="45">
        <v>3.89</v>
      </c>
      <c r="I64" s="45">
        <v>3.89</v>
      </c>
      <c r="J64" s="45">
        <v>3.89</v>
      </c>
      <c r="K64" s="45">
        <v>3.89</v>
      </c>
      <c r="L64" s="45">
        <v>3.89</v>
      </c>
      <c r="M64" s="45">
        <v>3.89</v>
      </c>
      <c r="N64" s="45">
        <v>3.89</v>
      </c>
      <c r="O64" s="45">
        <v>3.89</v>
      </c>
      <c r="P64" s="45">
        <v>3.89</v>
      </c>
      <c r="Q64" s="16">
        <f t="shared" si="10"/>
        <v>46.68</v>
      </c>
      <c r="R64" s="33">
        <v>1</v>
      </c>
    </row>
    <row r="65" spans="2:18">
      <c r="B65" s="61"/>
      <c r="C65" s="37" t="s">
        <v>207</v>
      </c>
      <c r="D65" s="63"/>
      <c r="E65" s="45">
        <v>79.63</v>
      </c>
      <c r="F65" s="45">
        <v>79.63</v>
      </c>
      <c r="G65" s="45">
        <v>79.63</v>
      </c>
      <c r="H65" s="45">
        <v>79.63</v>
      </c>
      <c r="I65" s="45">
        <v>79.63</v>
      </c>
      <c r="J65" s="45">
        <v>79.63</v>
      </c>
      <c r="K65" s="45">
        <v>79.63</v>
      </c>
      <c r="L65" s="45">
        <v>79.63</v>
      </c>
      <c r="M65" s="45">
        <v>79.63</v>
      </c>
      <c r="N65" s="45">
        <v>79.63</v>
      </c>
      <c r="O65" s="45">
        <v>79.63</v>
      </c>
      <c r="P65" s="45">
        <v>79.63</v>
      </c>
      <c r="Q65" s="16">
        <f t="shared" si="10"/>
        <v>955.56</v>
      </c>
      <c r="R65" s="33">
        <v>1</v>
      </c>
    </row>
    <row r="66" spans="2:18">
      <c r="B66" s="61"/>
      <c r="C66" s="62" t="s">
        <v>208</v>
      </c>
      <c r="D66" s="63"/>
      <c r="E66" s="45">
        <v>15.77</v>
      </c>
      <c r="F66" s="45">
        <v>15.77</v>
      </c>
      <c r="G66" s="45">
        <v>15.77</v>
      </c>
      <c r="H66" s="45">
        <v>15.77</v>
      </c>
      <c r="I66" s="45">
        <v>15.77</v>
      </c>
      <c r="J66" s="45">
        <v>15.77</v>
      </c>
      <c r="K66" s="45">
        <v>15.77</v>
      </c>
      <c r="L66" s="45">
        <v>15.77</v>
      </c>
      <c r="M66" s="45">
        <v>15.77</v>
      </c>
      <c r="N66" s="45">
        <v>15.77</v>
      </c>
      <c r="O66" s="45">
        <v>15.77</v>
      </c>
      <c r="P66" s="45">
        <v>15.77</v>
      </c>
      <c r="Q66" s="16">
        <f t="shared" si="10"/>
        <v>189.24</v>
      </c>
      <c r="R66" s="33">
        <v>1</v>
      </c>
    </row>
    <row r="67" spans="2:18">
      <c r="B67" s="61"/>
      <c r="C67" s="62" t="s">
        <v>209</v>
      </c>
      <c r="D67" s="63"/>
      <c r="E67" s="45">
        <v>93.3</v>
      </c>
      <c r="F67" s="45">
        <v>93.3</v>
      </c>
      <c r="G67" s="45">
        <v>93.3</v>
      </c>
      <c r="H67" s="45">
        <v>93.3</v>
      </c>
      <c r="I67" s="45">
        <v>93.3</v>
      </c>
      <c r="J67" s="45">
        <v>93.3</v>
      </c>
      <c r="K67" s="45">
        <v>93.3</v>
      </c>
      <c r="L67" s="45">
        <v>93.3</v>
      </c>
      <c r="M67" s="45">
        <v>93.3</v>
      </c>
      <c r="N67" s="45">
        <v>93.3</v>
      </c>
      <c r="O67" s="45">
        <v>93.3</v>
      </c>
      <c r="P67" s="45">
        <v>93.3</v>
      </c>
      <c r="Q67" s="16">
        <f t="shared" si="10"/>
        <v>1119.5999999999997</v>
      </c>
      <c r="R67" s="33">
        <v>1</v>
      </c>
    </row>
    <row r="68" spans="2:18">
      <c r="B68" s="61"/>
      <c r="C68" s="62" t="s">
        <v>210</v>
      </c>
      <c r="D68" s="63"/>
      <c r="E68" s="45">
        <v>95.6</v>
      </c>
      <c r="F68" s="45">
        <v>95.6</v>
      </c>
      <c r="G68" s="45">
        <v>95.6</v>
      </c>
      <c r="H68" s="45">
        <v>95.6</v>
      </c>
      <c r="I68" s="45">
        <v>95.6</v>
      </c>
      <c r="J68" s="45">
        <v>95.6</v>
      </c>
      <c r="K68" s="45">
        <v>95.6</v>
      </c>
      <c r="L68" s="45">
        <v>95.6</v>
      </c>
      <c r="M68" s="45">
        <v>95.6</v>
      </c>
      <c r="N68" s="45">
        <v>95.6</v>
      </c>
      <c r="O68" s="45">
        <v>95.6</v>
      </c>
      <c r="P68" s="45">
        <v>95.6</v>
      </c>
      <c r="Q68" s="16">
        <f t="shared" si="10"/>
        <v>1147.2</v>
      </c>
      <c r="R68" s="33">
        <v>1</v>
      </c>
    </row>
    <row r="69" spans="2:18" ht="15.75" thickBot="1">
      <c r="B69" s="31"/>
      <c r="C69" s="39" t="s">
        <v>211</v>
      </c>
      <c r="D69" s="40"/>
      <c r="E69" s="21">
        <v>32.17</v>
      </c>
      <c r="F69" s="21">
        <v>32.17</v>
      </c>
      <c r="G69" s="21">
        <v>32.17</v>
      </c>
      <c r="H69" s="21">
        <v>32.17</v>
      </c>
      <c r="I69" s="21">
        <v>32.17</v>
      </c>
      <c r="J69" s="21">
        <v>32.17</v>
      </c>
      <c r="K69" s="21">
        <v>32.17</v>
      </c>
      <c r="L69" s="21">
        <v>32.17</v>
      </c>
      <c r="M69" s="21">
        <v>32.17</v>
      </c>
      <c r="N69" s="21">
        <v>32.17</v>
      </c>
      <c r="O69" s="21">
        <v>32.17</v>
      </c>
      <c r="P69" s="21">
        <v>32.17</v>
      </c>
      <c r="Q69" s="21">
        <f t="shared" si="10"/>
        <v>386.04000000000013</v>
      </c>
      <c r="R69" s="34">
        <v>1</v>
      </c>
    </row>
    <row r="70" spans="2:18" ht="6.95" customHeight="1"/>
    <row r="71" spans="2:18" ht="21.75" thickBot="1">
      <c r="B71" s="76" t="s">
        <v>89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>
      <c r="B72" s="65" t="s">
        <v>130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7"/>
    </row>
    <row r="73" spans="2:18" ht="15.75" thickBot="1">
      <c r="B73" s="68" t="s">
        <v>212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70"/>
    </row>
    <row r="74" spans="2:18">
      <c r="B74" s="8" t="s">
        <v>119</v>
      </c>
      <c r="C74" s="9" t="s">
        <v>213</v>
      </c>
      <c r="D74" s="10">
        <v>261</v>
      </c>
      <c r="E74" s="11">
        <v>3.6999999999999998E-2</v>
      </c>
      <c r="F74" s="11">
        <v>1.7999999999999999E-2</v>
      </c>
      <c r="G74" s="11">
        <v>1.6E-2</v>
      </c>
      <c r="H74" s="11">
        <v>1.7000000000000001E-2</v>
      </c>
      <c r="I74" s="11">
        <v>1.7999999999999999E-2</v>
      </c>
      <c r="J74" s="11">
        <v>3.3000000000000002E-2</v>
      </c>
      <c r="K74" s="11">
        <v>4.1000000000000002E-2</v>
      </c>
      <c r="L74" s="11">
        <v>6.9000000000000006E-2</v>
      </c>
      <c r="M74" s="11">
        <v>0.187</v>
      </c>
      <c r="N74" s="11">
        <v>0.41599999999999998</v>
      </c>
      <c r="O74" s="11">
        <v>0.35599999999999998</v>
      </c>
      <c r="P74" s="11">
        <v>0.105</v>
      </c>
      <c r="Q74" s="11">
        <f>SUM(E74:P74)</f>
        <v>1.3130000000000002</v>
      </c>
      <c r="R74" s="12">
        <v>0.2</v>
      </c>
    </row>
    <row r="75" spans="2:18">
      <c r="B75" s="13" t="s">
        <v>122</v>
      </c>
      <c r="C75" s="14" t="s">
        <v>123</v>
      </c>
      <c r="D75" s="15">
        <v>40</v>
      </c>
      <c r="E75" s="16">
        <v>2.4E-2</v>
      </c>
      <c r="F75" s="16">
        <v>2.1000000000000001E-2</v>
      </c>
      <c r="G75" s="16">
        <v>2.1000000000000001E-2</v>
      </c>
      <c r="H75" s="16">
        <v>2.1000000000000001E-2</v>
      </c>
      <c r="I75" s="16">
        <v>0.02</v>
      </c>
      <c r="J75" s="16">
        <v>2.3E-2</v>
      </c>
      <c r="K75" s="16">
        <v>2.4E-2</v>
      </c>
      <c r="L75" s="16">
        <v>2.8000000000000001E-2</v>
      </c>
      <c r="M75" s="16">
        <v>4.2999999999999997E-2</v>
      </c>
      <c r="N75" s="16">
        <v>7.3999999999999996E-2</v>
      </c>
      <c r="O75" s="16">
        <v>6.6000000000000003E-2</v>
      </c>
      <c r="P75" s="16">
        <v>3.2000000000000001E-2</v>
      </c>
      <c r="Q75" s="16">
        <f t="shared" ref="Q75:Q81" si="11">SUM(E75:P75)</f>
        <v>0.39700000000000002</v>
      </c>
      <c r="R75" s="17">
        <v>0.2</v>
      </c>
    </row>
    <row r="76" spans="2:18">
      <c r="B76" s="13" t="s">
        <v>124</v>
      </c>
      <c r="C76" s="14" t="s">
        <v>125</v>
      </c>
      <c r="D76" s="15">
        <v>251</v>
      </c>
      <c r="E76" s="16">
        <v>2.5000000000000001E-2</v>
      </c>
      <c r="F76" s="16">
        <v>6.0000000000000001E-3</v>
      </c>
      <c r="G76" s="16">
        <v>4.0000000000000001E-3</v>
      </c>
      <c r="H76" s="16">
        <v>5.0000000000000001E-3</v>
      </c>
      <c r="I76" s="16">
        <v>7.0000000000000001E-3</v>
      </c>
      <c r="J76" s="16">
        <v>2.1000000000000001E-2</v>
      </c>
      <c r="K76" s="16">
        <v>2.9000000000000001E-2</v>
      </c>
      <c r="L76" s="16">
        <v>5.8000000000000003E-2</v>
      </c>
      <c r="M76" s="16">
        <v>0.17699999999999999</v>
      </c>
      <c r="N76" s="16">
        <v>0.40899999999999997</v>
      </c>
      <c r="O76" s="16">
        <v>0.34899999999999998</v>
      </c>
      <c r="P76" s="16">
        <v>9.4E-2</v>
      </c>
      <c r="Q76" s="16">
        <f t="shared" si="11"/>
        <v>1.1839999999999999</v>
      </c>
      <c r="R76" s="17">
        <v>0.2</v>
      </c>
    </row>
    <row r="77" spans="2:18">
      <c r="B77" s="13" t="s">
        <v>214</v>
      </c>
      <c r="C77" s="14" t="s">
        <v>215</v>
      </c>
      <c r="D77" s="15">
        <v>12</v>
      </c>
      <c r="E77" s="16">
        <v>1E-3</v>
      </c>
      <c r="F77" s="16">
        <v>0</v>
      </c>
      <c r="G77" s="16">
        <v>0</v>
      </c>
      <c r="H77" s="16">
        <v>0</v>
      </c>
      <c r="I77" s="16">
        <v>0</v>
      </c>
      <c r="J77" s="16">
        <v>1E-3</v>
      </c>
      <c r="K77" s="16">
        <v>1E-3</v>
      </c>
      <c r="L77" s="16">
        <v>3.0000000000000001E-3</v>
      </c>
      <c r="M77" s="16">
        <v>8.9999999999999993E-3</v>
      </c>
      <c r="N77" s="16">
        <v>1.9E-2</v>
      </c>
      <c r="O77" s="16">
        <v>1.4999999999999999E-2</v>
      </c>
      <c r="P77" s="16">
        <v>5.0000000000000001E-3</v>
      </c>
      <c r="Q77" s="16">
        <f t="shared" si="11"/>
        <v>5.3999999999999999E-2</v>
      </c>
      <c r="R77" s="17">
        <v>0.2</v>
      </c>
    </row>
    <row r="78" spans="2:18">
      <c r="B78" s="13" t="s">
        <v>126</v>
      </c>
      <c r="C78" s="14" t="s">
        <v>127</v>
      </c>
      <c r="D78" s="15">
        <v>100</v>
      </c>
      <c r="E78" s="16">
        <v>1.4999999999999999E-2</v>
      </c>
      <c r="F78" s="16">
        <v>4.0000000000000001E-3</v>
      </c>
      <c r="G78" s="16">
        <v>3.0000000000000001E-3</v>
      </c>
      <c r="H78" s="16">
        <v>3.0000000000000001E-3</v>
      </c>
      <c r="I78" s="16">
        <v>4.0000000000000001E-3</v>
      </c>
      <c r="J78" s="16">
        <v>1.2E-2</v>
      </c>
      <c r="K78" s="16">
        <v>1.2E-2</v>
      </c>
      <c r="L78" s="16">
        <v>2.8000000000000001E-2</v>
      </c>
      <c r="M78" s="16">
        <v>7.3999999999999996E-2</v>
      </c>
      <c r="N78" s="16">
        <v>0.16200000000000001</v>
      </c>
      <c r="O78" s="16">
        <v>0.126</v>
      </c>
      <c r="P78" s="16">
        <v>4.9000000000000002E-2</v>
      </c>
      <c r="Q78" s="16">
        <f t="shared" si="11"/>
        <v>0.49199999999999994</v>
      </c>
      <c r="R78" s="17">
        <v>0.2</v>
      </c>
    </row>
    <row r="79" spans="2:18">
      <c r="B79" s="13" t="s">
        <v>216</v>
      </c>
      <c r="C79" s="14" t="s">
        <v>217</v>
      </c>
      <c r="D79" s="15">
        <v>50</v>
      </c>
      <c r="E79" s="16">
        <v>6.0000000000000001E-3</v>
      </c>
      <c r="F79" s="16">
        <v>1E-3</v>
      </c>
      <c r="G79" s="16">
        <v>0</v>
      </c>
      <c r="H79" s="16">
        <v>0</v>
      </c>
      <c r="I79" s="16">
        <v>1E-3</v>
      </c>
      <c r="J79" s="16">
        <v>4.0000000000000001E-3</v>
      </c>
      <c r="K79" s="16">
        <v>5.0000000000000001E-3</v>
      </c>
      <c r="L79" s="16">
        <v>1.2E-2</v>
      </c>
      <c r="M79" s="16">
        <v>3.5000000000000003E-2</v>
      </c>
      <c r="N79" s="16">
        <v>7.9000000000000001E-2</v>
      </c>
      <c r="O79" s="16">
        <v>6.2E-2</v>
      </c>
      <c r="P79" s="16">
        <v>2.3E-2</v>
      </c>
      <c r="Q79" s="16">
        <f t="shared" si="11"/>
        <v>0.22800000000000001</v>
      </c>
      <c r="R79" s="17">
        <v>0.2</v>
      </c>
    </row>
    <row r="80" spans="2:18" ht="15.75" thickBot="1">
      <c r="B80" s="18" t="s">
        <v>128</v>
      </c>
      <c r="C80" s="64" t="s">
        <v>225</v>
      </c>
      <c r="D80" s="20">
        <v>90</v>
      </c>
      <c r="E80" s="21">
        <v>2.8000000000000001E-2</v>
      </c>
      <c r="F80" s="21">
        <v>1.7000000000000001E-2</v>
      </c>
      <c r="G80" s="21">
        <v>1.7000000000000001E-2</v>
      </c>
      <c r="H80" s="21">
        <v>1.7000000000000001E-2</v>
      </c>
      <c r="I80" s="21">
        <v>1.6E-2</v>
      </c>
      <c r="J80" s="21">
        <v>2.4E-2</v>
      </c>
      <c r="K80" s="21">
        <v>2.4E-2</v>
      </c>
      <c r="L80" s="21">
        <v>3.9E-2</v>
      </c>
      <c r="M80" s="21">
        <v>0.08</v>
      </c>
      <c r="N80" s="21">
        <v>0.159</v>
      </c>
      <c r="O80" s="21">
        <v>0.127</v>
      </c>
      <c r="P80" s="21">
        <v>5.7000000000000002E-2</v>
      </c>
      <c r="Q80" s="21">
        <f t="shared" si="11"/>
        <v>0.60500000000000009</v>
      </c>
      <c r="R80" s="22">
        <v>0.2</v>
      </c>
    </row>
    <row r="81" spans="2:18" ht="15.75" thickBot="1">
      <c r="B81" s="71" t="s">
        <v>218</v>
      </c>
      <c r="C81" s="72"/>
      <c r="D81" s="24">
        <f>SUM(D74:D80)</f>
        <v>804</v>
      </c>
      <c r="E81" s="25">
        <f t="shared" ref="E81:P81" si="12">SUM(E74:E80)</f>
        <v>0.13600000000000001</v>
      </c>
      <c r="F81" s="25">
        <f t="shared" si="12"/>
        <v>6.7000000000000004E-2</v>
      </c>
      <c r="G81" s="25">
        <f t="shared" si="12"/>
        <v>6.1000000000000013E-2</v>
      </c>
      <c r="H81" s="25">
        <f t="shared" si="12"/>
        <v>6.3E-2</v>
      </c>
      <c r="I81" s="25">
        <f t="shared" si="12"/>
        <v>6.6000000000000003E-2</v>
      </c>
      <c r="J81" s="25">
        <f t="shared" si="12"/>
        <v>0.11799999999999999</v>
      </c>
      <c r="K81" s="25">
        <f t="shared" si="12"/>
        <v>0.13600000000000001</v>
      </c>
      <c r="L81" s="25">
        <f t="shared" si="12"/>
        <v>0.23700000000000002</v>
      </c>
      <c r="M81" s="25">
        <f t="shared" si="12"/>
        <v>0.60499999999999998</v>
      </c>
      <c r="N81" s="25">
        <f t="shared" si="12"/>
        <v>1.3180000000000001</v>
      </c>
      <c r="O81" s="25">
        <f t="shared" si="12"/>
        <v>1.101</v>
      </c>
      <c r="P81" s="25">
        <f t="shared" si="12"/>
        <v>0.36500000000000005</v>
      </c>
      <c r="Q81" s="26">
        <f t="shared" si="11"/>
        <v>4.2729999999999997</v>
      </c>
      <c r="R81" s="23"/>
    </row>
    <row r="82" spans="2:18">
      <c r="B82" s="65" t="s">
        <v>219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7"/>
    </row>
    <row r="83" spans="2:18" ht="15.75" thickBot="1">
      <c r="B83" s="68" t="s">
        <v>220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0"/>
    </row>
    <row r="84" spans="2:18">
      <c r="B84" s="8" t="s">
        <v>221</v>
      </c>
      <c r="C84" s="9" t="s">
        <v>222</v>
      </c>
      <c r="D84" s="10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f>SUM(E84:P84)</f>
        <v>0</v>
      </c>
      <c r="R84" s="12">
        <v>0.2</v>
      </c>
    </row>
    <row r="85" spans="2:18">
      <c r="B85" s="13" t="s">
        <v>134</v>
      </c>
      <c r="C85" s="14" t="s">
        <v>223</v>
      </c>
      <c r="D85" s="15">
        <v>147</v>
      </c>
      <c r="E85" s="16">
        <v>7.9000000000000001E-2</v>
      </c>
      <c r="F85" s="16">
        <v>3.5999999999999997E-2</v>
      </c>
      <c r="G85" s="16">
        <v>3.3000000000000002E-2</v>
      </c>
      <c r="H85" s="16">
        <v>3.3000000000000002E-2</v>
      </c>
      <c r="I85" s="16">
        <v>3.3000000000000002E-2</v>
      </c>
      <c r="J85" s="16">
        <v>5.8000000000000003E-2</v>
      </c>
      <c r="K85" s="16">
        <v>8.4000000000000005E-2</v>
      </c>
      <c r="L85" s="16">
        <v>0.16900000000000001</v>
      </c>
      <c r="M85" s="16">
        <v>0.22500000000000001</v>
      </c>
      <c r="N85" s="16">
        <v>0.36199999999999999</v>
      </c>
      <c r="O85" s="16">
        <v>0.29399999999999998</v>
      </c>
      <c r="P85" s="16">
        <v>0.155</v>
      </c>
      <c r="Q85" s="16">
        <f t="shared" ref="Q85:Q88" si="13">SUM(E85:P85)</f>
        <v>1.5610000000000002</v>
      </c>
      <c r="R85" s="17">
        <v>0.2</v>
      </c>
    </row>
    <row r="86" spans="2:18">
      <c r="B86" s="13" t="s">
        <v>136</v>
      </c>
      <c r="C86" s="14" t="s">
        <v>224</v>
      </c>
      <c r="D86" s="15">
        <v>2284</v>
      </c>
      <c r="E86" s="16">
        <v>0.85399999999999998</v>
      </c>
      <c r="F86" s="16">
        <v>9.7000000000000003E-2</v>
      </c>
      <c r="G86" s="16">
        <v>0.03</v>
      </c>
      <c r="H86" s="16">
        <v>3.1E-2</v>
      </c>
      <c r="I86" s="16">
        <v>8.8999999999999996E-2</v>
      </c>
      <c r="J86" s="16">
        <v>0.47899999999999998</v>
      </c>
      <c r="K86" s="16">
        <v>0.96599999999999997</v>
      </c>
      <c r="L86" s="16">
        <v>2.4780000000000002</v>
      </c>
      <c r="M86" s="16">
        <v>3.496</v>
      </c>
      <c r="N86" s="16">
        <v>5.9550000000000001</v>
      </c>
      <c r="O86" s="16">
        <v>4.7279999999999998</v>
      </c>
      <c r="P86" s="16">
        <v>2.242</v>
      </c>
      <c r="Q86" s="16">
        <f t="shared" si="13"/>
        <v>21.445000000000004</v>
      </c>
      <c r="R86" s="17">
        <v>0.2</v>
      </c>
    </row>
    <row r="87" spans="2:18" ht="15.75" thickBot="1">
      <c r="B87" s="18" t="s">
        <v>226</v>
      </c>
      <c r="C87" s="19" t="s">
        <v>227</v>
      </c>
      <c r="D87" s="20">
        <v>13495</v>
      </c>
      <c r="E87" s="21">
        <v>6.0730000000000004</v>
      </c>
      <c r="F87" s="21">
        <v>0.64800000000000002</v>
      </c>
      <c r="G87" s="21">
        <v>0.152</v>
      </c>
      <c r="H87" s="21">
        <v>0.17100000000000001</v>
      </c>
      <c r="I87" s="21">
        <v>0.40500000000000003</v>
      </c>
      <c r="J87" s="21">
        <v>2.6890000000000001</v>
      </c>
      <c r="K87" s="21">
        <v>8.2140000000000004</v>
      </c>
      <c r="L87" s="21">
        <v>18.738</v>
      </c>
      <c r="M87" s="21">
        <v>27.366</v>
      </c>
      <c r="N87" s="21">
        <v>36.956000000000003</v>
      </c>
      <c r="O87" s="21">
        <v>30.27</v>
      </c>
      <c r="P87" s="21">
        <v>14.526</v>
      </c>
      <c r="Q87" s="21">
        <f t="shared" si="13"/>
        <v>146.20800000000003</v>
      </c>
      <c r="R87" s="22">
        <v>0.2</v>
      </c>
    </row>
    <row r="88" spans="2:18" ht="15.75" thickBot="1">
      <c r="B88" s="71" t="s">
        <v>228</v>
      </c>
      <c r="C88" s="72"/>
      <c r="D88" s="24">
        <f t="shared" ref="D88:P88" si="14">SUM(D84:D87)</f>
        <v>15926</v>
      </c>
      <c r="E88" s="25">
        <f t="shared" si="14"/>
        <v>7.0060000000000002</v>
      </c>
      <c r="F88" s="25">
        <f t="shared" si="14"/>
        <v>0.78100000000000003</v>
      </c>
      <c r="G88" s="25">
        <f t="shared" si="14"/>
        <v>0.215</v>
      </c>
      <c r="H88" s="25">
        <f t="shared" si="14"/>
        <v>0.23500000000000001</v>
      </c>
      <c r="I88" s="25">
        <f t="shared" si="14"/>
        <v>0.52700000000000002</v>
      </c>
      <c r="J88" s="25">
        <f t="shared" si="14"/>
        <v>3.226</v>
      </c>
      <c r="K88" s="25">
        <f t="shared" si="14"/>
        <v>9.2640000000000011</v>
      </c>
      <c r="L88" s="25">
        <f t="shared" si="14"/>
        <v>21.384999999999998</v>
      </c>
      <c r="M88" s="25">
        <f t="shared" si="14"/>
        <v>31.087</v>
      </c>
      <c r="N88" s="25">
        <f t="shared" si="14"/>
        <v>43.273000000000003</v>
      </c>
      <c r="O88" s="25">
        <f t="shared" si="14"/>
        <v>35.292000000000002</v>
      </c>
      <c r="P88" s="25">
        <f t="shared" si="14"/>
        <v>16.922999999999998</v>
      </c>
      <c r="Q88" s="26">
        <f t="shared" si="13"/>
        <v>169.214</v>
      </c>
      <c r="R88" s="23"/>
    </row>
    <row r="89" spans="2:18">
      <c r="B89" s="65" t="s">
        <v>141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7"/>
    </row>
    <row r="90" spans="2:18" ht="15.75" thickBot="1">
      <c r="B90" s="68" t="s">
        <v>229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0"/>
    </row>
    <row r="91" spans="2:18">
      <c r="B91" s="8" t="s">
        <v>143</v>
      </c>
      <c r="C91" s="9" t="s">
        <v>230</v>
      </c>
      <c r="D91" s="10">
        <v>23536</v>
      </c>
      <c r="E91" s="11">
        <v>2.274</v>
      </c>
      <c r="F91" s="11">
        <v>0.59599999999999997</v>
      </c>
      <c r="G91" s="11">
        <v>0.20200000000000001</v>
      </c>
      <c r="H91" s="11">
        <v>0.32400000000000001</v>
      </c>
      <c r="I91" s="11">
        <v>0.82499999999999996</v>
      </c>
      <c r="J91" s="11">
        <v>3.6850000000000001</v>
      </c>
      <c r="K91" s="11">
        <v>10.021000000000001</v>
      </c>
      <c r="L91" s="11">
        <v>24.888000000000002</v>
      </c>
      <c r="M91" s="11">
        <v>35.823</v>
      </c>
      <c r="N91" s="11">
        <v>57.317</v>
      </c>
      <c r="O91" s="11">
        <v>45.222999999999999</v>
      </c>
      <c r="P91" s="11">
        <v>14.237</v>
      </c>
      <c r="Q91" s="11">
        <f>SUM(E91:P91)</f>
        <v>195.41499999999999</v>
      </c>
      <c r="R91" s="12">
        <v>0.2</v>
      </c>
    </row>
    <row r="92" spans="2:18">
      <c r="B92" s="13" t="s">
        <v>145</v>
      </c>
      <c r="C92" s="14" t="s">
        <v>231</v>
      </c>
      <c r="D92" s="15">
        <v>12243</v>
      </c>
      <c r="E92" s="16">
        <v>1.756</v>
      </c>
      <c r="F92" s="16">
        <v>0.29899999999999999</v>
      </c>
      <c r="G92" s="16">
        <v>0.1</v>
      </c>
      <c r="H92" s="16">
        <v>0.14099999999999999</v>
      </c>
      <c r="I92" s="16">
        <v>0.42499999999999999</v>
      </c>
      <c r="J92" s="16">
        <v>1.782</v>
      </c>
      <c r="K92" s="16">
        <v>5.3120000000000003</v>
      </c>
      <c r="L92" s="16">
        <v>12.775</v>
      </c>
      <c r="M92" s="16">
        <v>18.283000000000001</v>
      </c>
      <c r="N92" s="16">
        <v>28.277000000000001</v>
      </c>
      <c r="O92" s="16">
        <v>24.103000000000002</v>
      </c>
      <c r="P92" s="16">
        <v>8.5060000000000002</v>
      </c>
      <c r="Q92" s="16">
        <f t="shared" ref="Q92:Q97" si="15">SUM(E92:P92)</f>
        <v>101.75900000000001</v>
      </c>
      <c r="R92" s="17">
        <v>0.2</v>
      </c>
    </row>
    <row r="93" spans="2:18">
      <c r="B93" s="13" t="s">
        <v>147</v>
      </c>
      <c r="C93" s="14" t="s">
        <v>148</v>
      </c>
      <c r="D93" s="15">
        <v>21027</v>
      </c>
      <c r="E93" s="16">
        <v>3.4710000000000001</v>
      </c>
      <c r="F93" s="16">
        <v>0.50800000000000001</v>
      </c>
      <c r="G93" s="16">
        <v>0.157</v>
      </c>
      <c r="H93" s="16">
        <v>0.22</v>
      </c>
      <c r="I93" s="16">
        <v>1.0349999999999999</v>
      </c>
      <c r="J93" s="16">
        <v>4.7469999999999999</v>
      </c>
      <c r="K93" s="16">
        <v>12.587</v>
      </c>
      <c r="L93" s="16">
        <v>22.754999999999999</v>
      </c>
      <c r="M93" s="16">
        <v>29.225999999999999</v>
      </c>
      <c r="N93" s="16">
        <v>47.411000000000001</v>
      </c>
      <c r="O93" s="16">
        <v>38.866999999999997</v>
      </c>
      <c r="P93" s="16">
        <v>13.574999999999999</v>
      </c>
      <c r="Q93" s="16">
        <f t="shared" si="15"/>
        <v>174.559</v>
      </c>
      <c r="R93" s="17">
        <v>0.2</v>
      </c>
    </row>
    <row r="94" spans="2:18">
      <c r="B94" s="13" t="s">
        <v>151</v>
      </c>
      <c r="C94" s="14" t="s">
        <v>152</v>
      </c>
      <c r="D94" s="15">
        <v>16927</v>
      </c>
      <c r="E94" s="16">
        <v>2.8180000000000001</v>
      </c>
      <c r="F94" s="16">
        <v>0.43099999999999999</v>
      </c>
      <c r="G94" s="16">
        <v>0.15</v>
      </c>
      <c r="H94" s="16">
        <v>0.20100000000000001</v>
      </c>
      <c r="I94" s="16">
        <v>0.85399999999999998</v>
      </c>
      <c r="J94" s="16">
        <v>3.8450000000000002</v>
      </c>
      <c r="K94" s="16">
        <v>10.154999999999999</v>
      </c>
      <c r="L94" s="16">
        <v>18.341999999999999</v>
      </c>
      <c r="M94" s="16">
        <v>23.55</v>
      </c>
      <c r="N94" s="16">
        <v>38.19</v>
      </c>
      <c r="O94" s="16">
        <v>31.312000000000001</v>
      </c>
      <c r="P94" s="16">
        <v>10.951000000000001</v>
      </c>
      <c r="Q94" s="16">
        <f t="shared" si="15"/>
        <v>140.79900000000001</v>
      </c>
      <c r="R94" s="17">
        <v>0.2</v>
      </c>
    </row>
    <row r="95" spans="2:18">
      <c r="B95" s="42" t="s">
        <v>153</v>
      </c>
      <c r="C95" s="43" t="s">
        <v>154</v>
      </c>
      <c r="D95" s="44">
        <v>24689</v>
      </c>
      <c r="E95" s="45">
        <v>4.0359999999999996</v>
      </c>
      <c r="F95" s="45">
        <v>0.55700000000000005</v>
      </c>
      <c r="G95" s="45">
        <v>0.14399999999999999</v>
      </c>
      <c r="H95" s="45">
        <v>0.218</v>
      </c>
      <c r="I95" s="45">
        <v>1.179</v>
      </c>
      <c r="J95" s="45">
        <v>5.5339999999999998</v>
      </c>
      <c r="K95" s="45">
        <v>14.74</v>
      </c>
      <c r="L95" s="45">
        <v>26.678000000000001</v>
      </c>
      <c r="M95" s="45">
        <v>34.277000000000001</v>
      </c>
      <c r="N95" s="45">
        <v>55.628</v>
      </c>
      <c r="O95" s="45">
        <v>45.595999999999997</v>
      </c>
      <c r="P95" s="45">
        <v>15.901</v>
      </c>
      <c r="Q95" s="16">
        <f t="shared" si="15"/>
        <v>204.488</v>
      </c>
      <c r="R95" s="46">
        <v>0.2</v>
      </c>
    </row>
    <row r="96" spans="2:18" ht="15.75" thickBot="1">
      <c r="B96" s="18" t="s">
        <v>232</v>
      </c>
      <c r="C96" s="19" t="s">
        <v>233</v>
      </c>
      <c r="D96" s="20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f t="shared" si="15"/>
        <v>0</v>
      </c>
      <c r="R96" s="22">
        <v>0.2</v>
      </c>
    </row>
    <row r="97" spans="2:18" ht="15.75" thickBot="1">
      <c r="B97" s="71" t="s">
        <v>234</v>
      </c>
      <c r="C97" s="72"/>
      <c r="D97" s="24">
        <f>SUM(D91:D96)</f>
        <v>98422</v>
      </c>
      <c r="E97" s="25">
        <f t="shared" ref="E97:O97" si="16">SUM(E91:E96)</f>
        <v>14.355</v>
      </c>
      <c r="F97" s="25">
        <f t="shared" si="16"/>
        <v>2.391</v>
      </c>
      <c r="G97" s="25">
        <f t="shared" si="16"/>
        <v>0.75300000000000011</v>
      </c>
      <c r="H97" s="25">
        <f t="shared" si="16"/>
        <v>1.1039999999999999</v>
      </c>
      <c r="I97" s="25">
        <f t="shared" si="16"/>
        <v>4.3180000000000005</v>
      </c>
      <c r="J97" s="25">
        <f t="shared" si="16"/>
        <v>19.593</v>
      </c>
      <c r="K97" s="25">
        <f t="shared" si="16"/>
        <v>52.815000000000005</v>
      </c>
      <c r="L97" s="25">
        <f t="shared" si="16"/>
        <v>105.438</v>
      </c>
      <c r="M97" s="25">
        <f t="shared" si="16"/>
        <v>141.15899999999999</v>
      </c>
      <c r="N97" s="25">
        <f t="shared" si="16"/>
        <v>226.82299999999998</v>
      </c>
      <c r="O97" s="25">
        <f t="shared" si="16"/>
        <v>185.101</v>
      </c>
      <c r="P97" s="25">
        <f>SUM(P91:P96)</f>
        <v>63.17</v>
      </c>
      <c r="Q97" s="26">
        <f t="shared" si="15"/>
        <v>817.02</v>
      </c>
      <c r="R97" s="23"/>
    </row>
    <row r="98" spans="2:18">
      <c r="B98" s="65" t="s">
        <v>235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7"/>
    </row>
    <row r="99" spans="2:18" ht="15.75" thickBot="1">
      <c r="B99" s="68" t="s">
        <v>236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70"/>
    </row>
    <row r="100" spans="2:18" ht="15.75" thickBot="1">
      <c r="B100" s="8" t="s">
        <v>237</v>
      </c>
      <c r="C100" s="9" t="s">
        <v>238</v>
      </c>
      <c r="D100" s="10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>SUM(E100:P100)</f>
        <v>0</v>
      </c>
      <c r="R100" s="12">
        <v>0.2</v>
      </c>
    </row>
    <row r="101" spans="2:18" ht="15.75" thickBot="1">
      <c r="B101" s="71" t="s">
        <v>239</v>
      </c>
      <c r="C101" s="72"/>
      <c r="D101" s="24">
        <f t="shared" ref="D101:P101" si="17">SUM(D100:D100)</f>
        <v>0</v>
      </c>
      <c r="E101" s="25">
        <f t="shared" si="17"/>
        <v>0</v>
      </c>
      <c r="F101" s="25">
        <f t="shared" si="17"/>
        <v>0</v>
      </c>
      <c r="G101" s="25">
        <f t="shared" si="17"/>
        <v>0</v>
      </c>
      <c r="H101" s="25">
        <f t="shared" si="17"/>
        <v>0</v>
      </c>
      <c r="I101" s="25">
        <f t="shared" si="17"/>
        <v>0</v>
      </c>
      <c r="J101" s="25">
        <f t="shared" si="17"/>
        <v>0</v>
      </c>
      <c r="K101" s="25">
        <f t="shared" si="17"/>
        <v>0</v>
      </c>
      <c r="L101" s="25">
        <f t="shared" si="17"/>
        <v>0</v>
      </c>
      <c r="M101" s="25">
        <f t="shared" si="17"/>
        <v>0</v>
      </c>
      <c r="N101" s="25">
        <f t="shared" si="17"/>
        <v>0</v>
      </c>
      <c r="O101" s="25">
        <f t="shared" si="17"/>
        <v>0</v>
      </c>
      <c r="P101" s="25">
        <f t="shared" si="17"/>
        <v>0</v>
      </c>
      <c r="Q101" s="26">
        <f t="shared" ref="Q101" si="18">SUM(E101:P101)</f>
        <v>0</v>
      </c>
      <c r="R101" s="23"/>
    </row>
    <row r="102" spans="2:18">
      <c r="B102" s="65" t="s">
        <v>241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7"/>
    </row>
    <row r="103" spans="2:18" ht="15.75" thickBot="1">
      <c r="B103" s="68" t="s">
        <v>242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70"/>
    </row>
    <row r="104" spans="2:18">
      <c r="B104" s="8" t="s">
        <v>158</v>
      </c>
      <c r="C104" s="9" t="s">
        <v>243</v>
      </c>
      <c r="D104" s="10">
        <v>120</v>
      </c>
      <c r="E104" s="11">
        <v>2E-3</v>
      </c>
      <c r="F104" s="11">
        <v>3.0000000000000001E-3</v>
      </c>
      <c r="G104" s="11">
        <v>2E-3</v>
      </c>
      <c r="H104" s="11">
        <v>2E-3</v>
      </c>
      <c r="I104" s="11">
        <v>2E-3</v>
      </c>
      <c r="J104" s="11">
        <v>4.0000000000000001E-3</v>
      </c>
      <c r="K104" s="11">
        <v>1.4E-2</v>
      </c>
      <c r="L104" s="11">
        <v>6.3E-2</v>
      </c>
      <c r="M104" s="11">
        <v>0.14099999999999999</v>
      </c>
      <c r="N104" s="11">
        <v>6.8000000000000005E-2</v>
      </c>
      <c r="O104" s="11">
        <v>4.3999999999999997E-2</v>
      </c>
      <c r="P104" s="11">
        <v>5.0000000000000001E-3</v>
      </c>
      <c r="Q104" s="11">
        <f>SUM(E104:P104)</f>
        <v>0.35</v>
      </c>
      <c r="R104" s="12">
        <v>0.2</v>
      </c>
    </row>
    <row r="105" spans="2:18">
      <c r="B105" s="53" t="s">
        <v>244</v>
      </c>
      <c r="C105" s="54" t="s">
        <v>245</v>
      </c>
      <c r="D105" s="55">
        <v>390</v>
      </c>
      <c r="E105" s="56">
        <v>1.6E-2</v>
      </c>
      <c r="F105" s="56">
        <v>1.6E-2</v>
      </c>
      <c r="G105" s="56">
        <v>1.2E-2</v>
      </c>
      <c r="H105" s="56">
        <v>1.2999999999999999E-2</v>
      </c>
      <c r="I105" s="56">
        <v>1.2E-2</v>
      </c>
      <c r="J105" s="56">
        <v>0.02</v>
      </c>
      <c r="K105" s="56">
        <v>5.3999999999999999E-2</v>
      </c>
      <c r="L105" s="56">
        <v>0.21199999999999999</v>
      </c>
      <c r="M105" s="56">
        <v>0.46700000000000003</v>
      </c>
      <c r="N105" s="56">
        <v>0.22700000000000001</v>
      </c>
      <c r="O105" s="56">
        <v>0.151</v>
      </c>
      <c r="P105" s="56">
        <v>2.4E-2</v>
      </c>
      <c r="Q105" s="16">
        <f>SUM(E105:P105)</f>
        <v>1.2240000000000002</v>
      </c>
      <c r="R105" s="57">
        <v>0.2</v>
      </c>
    </row>
    <row r="106" spans="2:18">
      <c r="B106" s="13" t="s">
        <v>162</v>
      </c>
      <c r="C106" s="14" t="s">
        <v>246</v>
      </c>
      <c r="D106" s="15">
        <v>151</v>
      </c>
      <c r="E106" s="16">
        <v>7.0000000000000001E-3</v>
      </c>
      <c r="F106" s="16">
        <v>7.0000000000000001E-3</v>
      </c>
      <c r="G106" s="16">
        <v>5.0000000000000001E-3</v>
      </c>
      <c r="H106" s="16">
        <v>6.0000000000000001E-3</v>
      </c>
      <c r="I106" s="16">
        <v>5.0000000000000001E-3</v>
      </c>
      <c r="J106" s="16">
        <v>8.0000000000000002E-3</v>
      </c>
      <c r="K106" s="16">
        <v>2.1999999999999999E-2</v>
      </c>
      <c r="L106" s="16">
        <v>8.3000000000000004E-2</v>
      </c>
      <c r="M106" s="16">
        <v>0.182</v>
      </c>
      <c r="N106" s="16">
        <v>8.8999999999999996E-2</v>
      </c>
      <c r="O106" s="16">
        <v>5.8999999999999997E-2</v>
      </c>
      <c r="P106" s="16">
        <v>0.01</v>
      </c>
      <c r="Q106" s="16">
        <f t="shared" ref="Q106:Q121" si="19">SUM(E106:P106)</f>
        <v>0.48300000000000004</v>
      </c>
      <c r="R106" s="17">
        <v>0.2</v>
      </c>
    </row>
    <row r="107" spans="2:18">
      <c r="B107" s="42" t="s">
        <v>247</v>
      </c>
      <c r="C107" s="43" t="s">
        <v>248</v>
      </c>
      <c r="D107" s="44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16">
        <f t="shared" ref="Q107:Q119" si="20">SUM(E107:P107)</f>
        <v>0</v>
      </c>
      <c r="R107" s="17">
        <v>0.2</v>
      </c>
    </row>
    <row r="108" spans="2:18">
      <c r="B108" s="42" t="s">
        <v>164</v>
      </c>
      <c r="C108" s="43" t="s">
        <v>249</v>
      </c>
      <c r="D108" s="44">
        <v>257</v>
      </c>
      <c r="E108" s="45">
        <v>7.0000000000000001E-3</v>
      </c>
      <c r="F108" s="45">
        <v>7.0000000000000001E-3</v>
      </c>
      <c r="G108" s="45">
        <v>5.0000000000000001E-3</v>
      </c>
      <c r="H108" s="45">
        <v>6.0000000000000001E-3</v>
      </c>
      <c r="I108" s="45">
        <v>5.0000000000000001E-3</v>
      </c>
      <c r="J108" s="45">
        <v>8.9999999999999993E-3</v>
      </c>
      <c r="K108" s="45">
        <v>3.1E-2</v>
      </c>
      <c r="L108" s="45">
        <v>0.128</v>
      </c>
      <c r="M108" s="45">
        <v>0.28699999999999998</v>
      </c>
      <c r="N108" s="45">
        <v>0.13800000000000001</v>
      </c>
      <c r="O108" s="45">
        <v>9.0999999999999998E-2</v>
      </c>
      <c r="P108" s="45">
        <v>1.2E-2</v>
      </c>
      <c r="Q108" s="45">
        <f t="shared" si="20"/>
        <v>0.72599999999999998</v>
      </c>
      <c r="R108" s="46">
        <v>0.2</v>
      </c>
    </row>
    <row r="109" spans="2:18">
      <c r="B109" s="42" t="s">
        <v>250</v>
      </c>
      <c r="C109" s="43" t="s">
        <v>251</v>
      </c>
      <c r="D109" s="44">
        <v>360</v>
      </c>
      <c r="E109" s="45">
        <v>3.5000000000000003E-2</v>
      </c>
      <c r="F109" s="45">
        <v>5.0000000000000001E-3</v>
      </c>
      <c r="G109" s="45">
        <v>1E-3</v>
      </c>
      <c r="H109" s="45">
        <v>5.0000000000000001E-3</v>
      </c>
      <c r="I109" s="45">
        <v>2.1000000000000001E-2</v>
      </c>
      <c r="J109" s="45">
        <v>7.0000000000000007E-2</v>
      </c>
      <c r="K109" s="45">
        <v>0.106</v>
      </c>
      <c r="L109" s="45">
        <v>0.216</v>
      </c>
      <c r="M109" s="45">
        <v>0.46100000000000002</v>
      </c>
      <c r="N109" s="45">
        <v>0.97099999999999997</v>
      </c>
      <c r="O109" s="45">
        <v>0.79300000000000004</v>
      </c>
      <c r="P109" s="45">
        <v>0.308</v>
      </c>
      <c r="Q109" s="45">
        <f t="shared" si="20"/>
        <v>2.992</v>
      </c>
      <c r="R109" s="46">
        <v>0.2</v>
      </c>
    </row>
    <row r="110" spans="2:18">
      <c r="B110" s="42" t="s">
        <v>166</v>
      </c>
      <c r="C110" s="43" t="s">
        <v>167</v>
      </c>
      <c r="D110" s="44">
        <v>27</v>
      </c>
      <c r="E110" s="45">
        <v>3.0000000000000001E-3</v>
      </c>
      <c r="F110" s="45">
        <v>3.0000000000000001E-3</v>
      </c>
      <c r="G110" s="45">
        <v>2E-3</v>
      </c>
      <c r="H110" s="45">
        <v>2E-3</v>
      </c>
      <c r="I110" s="45">
        <v>2E-3</v>
      </c>
      <c r="J110" s="45">
        <v>2E-3</v>
      </c>
      <c r="K110" s="45">
        <v>2E-3</v>
      </c>
      <c r="L110" s="45">
        <v>3.0000000000000001E-3</v>
      </c>
      <c r="M110" s="45">
        <v>5.0000000000000001E-3</v>
      </c>
      <c r="N110" s="45">
        <v>1.4999999999999999E-2</v>
      </c>
      <c r="O110" s="45">
        <v>4.5999999999999999E-2</v>
      </c>
      <c r="P110" s="45">
        <v>1.0999999999999999E-2</v>
      </c>
      <c r="Q110" s="45">
        <f t="shared" si="20"/>
        <v>9.5999999999999988E-2</v>
      </c>
      <c r="R110" s="46">
        <v>0.2</v>
      </c>
    </row>
    <row r="111" spans="2:18">
      <c r="B111" s="42" t="s">
        <v>252</v>
      </c>
      <c r="C111" s="43" t="s">
        <v>253</v>
      </c>
      <c r="D111" s="44">
        <v>14</v>
      </c>
      <c r="E111" s="45">
        <v>1E-3</v>
      </c>
      <c r="F111" s="45">
        <v>1E-3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1E-3</v>
      </c>
      <c r="M111" s="45">
        <v>2E-3</v>
      </c>
      <c r="N111" s="45">
        <v>7.0000000000000001E-3</v>
      </c>
      <c r="O111" s="45">
        <v>2.3E-2</v>
      </c>
      <c r="P111" s="45">
        <v>5.0000000000000001E-3</v>
      </c>
      <c r="Q111" s="45">
        <f t="shared" si="20"/>
        <v>0.04</v>
      </c>
      <c r="R111" s="46">
        <v>0.2</v>
      </c>
    </row>
    <row r="112" spans="2:18">
      <c r="B112" s="42" t="s">
        <v>254</v>
      </c>
      <c r="C112" s="43" t="s">
        <v>255</v>
      </c>
      <c r="D112" s="44">
        <v>90</v>
      </c>
      <c r="E112" s="45">
        <v>5.0000000000000001E-3</v>
      </c>
      <c r="F112" s="45">
        <v>3.0000000000000001E-3</v>
      </c>
      <c r="G112" s="45">
        <v>0</v>
      </c>
      <c r="H112" s="45">
        <v>0</v>
      </c>
      <c r="I112" s="45">
        <v>0</v>
      </c>
      <c r="J112" s="45">
        <v>0</v>
      </c>
      <c r="K112" s="45">
        <v>1E-3</v>
      </c>
      <c r="L112" s="45">
        <v>5.0000000000000001E-3</v>
      </c>
      <c r="M112" s="45">
        <v>1.0999999999999999E-2</v>
      </c>
      <c r="N112" s="45">
        <v>4.3999999999999997E-2</v>
      </c>
      <c r="O112" s="45">
        <v>0.14899999999999999</v>
      </c>
      <c r="P112" s="45">
        <v>0.03</v>
      </c>
      <c r="Q112" s="45">
        <f t="shared" si="20"/>
        <v>0.248</v>
      </c>
      <c r="R112" s="46">
        <v>0.2</v>
      </c>
    </row>
    <row r="113" spans="2:18">
      <c r="B113" s="42" t="s">
        <v>168</v>
      </c>
      <c r="C113" s="43" t="s">
        <v>256</v>
      </c>
      <c r="D113" s="44">
        <v>391</v>
      </c>
      <c r="E113" s="45">
        <v>3.5000000000000003E-2</v>
      </c>
      <c r="F113" s="45">
        <v>2.5000000000000001E-2</v>
      </c>
      <c r="G113" s="45">
        <v>1.2E-2</v>
      </c>
      <c r="H113" s="45">
        <v>1.2999999999999999E-2</v>
      </c>
      <c r="I113" s="45">
        <v>1.0999999999999999E-2</v>
      </c>
      <c r="J113" s="45">
        <v>1.2E-2</v>
      </c>
      <c r="K113" s="45">
        <v>1.4999999999999999E-2</v>
      </c>
      <c r="L113" s="45">
        <v>3.5000000000000003E-2</v>
      </c>
      <c r="M113" s="45">
        <v>5.8000000000000003E-2</v>
      </c>
      <c r="N113" s="45">
        <v>0.19900000000000001</v>
      </c>
      <c r="O113" s="45">
        <v>0.64400000000000002</v>
      </c>
      <c r="P113" s="45">
        <v>0.14000000000000001</v>
      </c>
      <c r="Q113" s="45">
        <f t="shared" si="20"/>
        <v>1.1990000000000003</v>
      </c>
      <c r="R113" s="46">
        <v>0.2</v>
      </c>
    </row>
    <row r="114" spans="2:18">
      <c r="B114" s="42" t="s">
        <v>257</v>
      </c>
      <c r="C114" s="43" t="s">
        <v>258</v>
      </c>
      <c r="D114" s="44">
        <v>50</v>
      </c>
      <c r="E114" s="45">
        <v>3.0000000000000001E-3</v>
      </c>
      <c r="F114" s="45">
        <v>2E-3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3.0000000000000001E-3</v>
      </c>
      <c r="M114" s="45">
        <v>6.0000000000000001E-3</v>
      </c>
      <c r="N114" s="45">
        <v>2.4E-2</v>
      </c>
      <c r="O114" s="45">
        <v>8.3000000000000004E-2</v>
      </c>
      <c r="P114" s="45">
        <v>1.7000000000000001E-2</v>
      </c>
      <c r="Q114" s="45">
        <f t="shared" si="20"/>
        <v>0.13800000000000001</v>
      </c>
      <c r="R114" s="46">
        <v>0.2</v>
      </c>
    </row>
    <row r="115" spans="2:18">
      <c r="B115" s="42" t="s">
        <v>259</v>
      </c>
      <c r="C115" s="43" t="s">
        <v>260</v>
      </c>
      <c r="D115" s="44">
        <v>47</v>
      </c>
      <c r="E115" s="45">
        <v>3.0000000000000001E-3</v>
      </c>
      <c r="F115" s="45">
        <v>2E-3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3.0000000000000001E-3</v>
      </c>
      <c r="M115" s="45">
        <v>6.0000000000000001E-3</v>
      </c>
      <c r="N115" s="45">
        <v>2.3E-2</v>
      </c>
      <c r="O115" s="45">
        <v>7.8E-2</v>
      </c>
      <c r="P115" s="45">
        <v>1.6E-2</v>
      </c>
      <c r="Q115" s="45">
        <f t="shared" si="20"/>
        <v>0.13100000000000001</v>
      </c>
      <c r="R115" s="46">
        <v>0.2</v>
      </c>
    </row>
    <row r="116" spans="2:18">
      <c r="B116" s="42" t="s">
        <v>170</v>
      </c>
      <c r="C116" s="43" t="s">
        <v>261</v>
      </c>
      <c r="D116" s="44">
        <v>212</v>
      </c>
      <c r="E116" s="45">
        <v>2.1999999999999999E-2</v>
      </c>
      <c r="F116" s="45">
        <v>1.6E-2</v>
      </c>
      <c r="G116" s="45">
        <v>8.9999999999999993E-3</v>
      </c>
      <c r="H116" s="45">
        <v>0.01</v>
      </c>
      <c r="I116" s="45">
        <v>8.0000000000000002E-3</v>
      </c>
      <c r="J116" s="45">
        <v>8.9999999999999993E-3</v>
      </c>
      <c r="K116" s="45">
        <v>0.01</v>
      </c>
      <c r="L116" s="45">
        <v>2.1999999999999999E-2</v>
      </c>
      <c r="M116" s="45">
        <v>3.5000000000000003E-2</v>
      </c>
      <c r="N116" s="45">
        <v>0.113</v>
      </c>
      <c r="O116" s="45">
        <v>0.36</v>
      </c>
      <c r="P116" s="45">
        <v>0.08</v>
      </c>
      <c r="Q116" s="45">
        <f t="shared" si="20"/>
        <v>0.69399999999999995</v>
      </c>
      <c r="R116" s="46">
        <v>0.2</v>
      </c>
    </row>
    <row r="117" spans="2:18">
      <c r="B117" s="42" t="s">
        <v>172</v>
      </c>
      <c r="C117" s="43" t="s">
        <v>262</v>
      </c>
      <c r="D117" s="44">
        <v>194</v>
      </c>
      <c r="E117" s="45">
        <v>1.4E-2</v>
      </c>
      <c r="F117" s="45">
        <v>8.9999999999999993E-3</v>
      </c>
      <c r="G117" s="45">
        <v>2E-3</v>
      </c>
      <c r="H117" s="45">
        <v>3.0000000000000001E-3</v>
      </c>
      <c r="I117" s="45">
        <v>2E-3</v>
      </c>
      <c r="J117" s="45">
        <v>2E-3</v>
      </c>
      <c r="K117" s="45">
        <v>4.0000000000000001E-3</v>
      </c>
      <c r="L117" s="45">
        <v>1.4E-2</v>
      </c>
      <c r="M117" s="45">
        <v>2.5999999999999999E-2</v>
      </c>
      <c r="N117" s="45">
        <v>9.7000000000000003E-2</v>
      </c>
      <c r="O117" s="45">
        <v>0.32300000000000001</v>
      </c>
      <c r="P117" s="45">
        <v>6.7000000000000004E-2</v>
      </c>
      <c r="Q117" s="45">
        <f t="shared" si="20"/>
        <v>0.56299999999999994</v>
      </c>
      <c r="R117" s="46">
        <v>0.2</v>
      </c>
    </row>
    <row r="118" spans="2:18">
      <c r="B118" s="42" t="s">
        <v>174</v>
      </c>
      <c r="C118" s="43" t="s">
        <v>263</v>
      </c>
      <c r="D118" s="44">
        <v>81</v>
      </c>
      <c r="E118" s="45">
        <v>4.0000000000000001E-3</v>
      </c>
      <c r="F118" s="45">
        <v>4.0000000000000001E-3</v>
      </c>
      <c r="G118" s="45">
        <v>4.0000000000000001E-3</v>
      </c>
      <c r="H118" s="45">
        <v>4.0000000000000001E-3</v>
      </c>
      <c r="I118" s="45">
        <v>3.0000000000000001E-3</v>
      </c>
      <c r="J118" s="45">
        <v>5.0000000000000001E-3</v>
      </c>
      <c r="K118" s="45">
        <v>1.2E-2</v>
      </c>
      <c r="L118" s="45">
        <v>4.4999999999999998E-2</v>
      </c>
      <c r="M118" s="45">
        <v>9.8000000000000004E-2</v>
      </c>
      <c r="N118" s="45">
        <v>4.8000000000000001E-2</v>
      </c>
      <c r="O118" s="45">
        <v>3.2000000000000001E-2</v>
      </c>
      <c r="P118" s="45">
        <v>6.0000000000000001E-3</v>
      </c>
      <c r="Q118" s="45">
        <f t="shared" si="20"/>
        <v>0.26500000000000001</v>
      </c>
      <c r="R118" s="46">
        <v>0.2</v>
      </c>
    </row>
    <row r="119" spans="2:18">
      <c r="B119" s="42" t="s">
        <v>264</v>
      </c>
      <c r="C119" s="43" t="s">
        <v>265</v>
      </c>
      <c r="D119" s="44">
        <v>22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2E-3</v>
      </c>
      <c r="L119" s="45">
        <v>1.0999999999999999E-2</v>
      </c>
      <c r="M119" s="45">
        <v>2.5999999999999999E-2</v>
      </c>
      <c r="N119" s="45">
        <v>1.2E-2</v>
      </c>
      <c r="O119" s="45">
        <v>8.0000000000000002E-3</v>
      </c>
      <c r="P119" s="45">
        <v>1E-3</v>
      </c>
      <c r="Q119" s="45">
        <f t="shared" si="20"/>
        <v>6.0000000000000005E-2</v>
      </c>
      <c r="R119" s="46">
        <v>0.2</v>
      </c>
    </row>
    <row r="120" spans="2:18" ht="15.75" thickBot="1">
      <c r="B120" s="18" t="s">
        <v>266</v>
      </c>
      <c r="C120" s="19" t="s">
        <v>267</v>
      </c>
      <c r="D120" s="20">
        <v>60</v>
      </c>
      <c r="E120" s="21">
        <v>0</v>
      </c>
      <c r="F120" s="21">
        <v>1E-3</v>
      </c>
      <c r="G120" s="21">
        <v>0</v>
      </c>
      <c r="H120" s="21">
        <v>0</v>
      </c>
      <c r="I120" s="21">
        <v>0</v>
      </c>
      <c r="J120" s="21">
        <v>1E-3</v>
      </c>
      <c r="K120" s="21">
        <v>6.0000000000000001E-3</v>
      </c>
      <c r="L120" s="21">
        <v>3.1E-2</v>
      </c>
      <c r="M120" s="21">
        <v>7.0000000000000007E-2</v>
      </c>
      <c r="N120" s="21">
        <v>3.3000000000000002E-2</v>
      </c>
      <c r="O120" s="21">
        <v>2.1000000000000001E-2</v>
      </c>
      <c r="P120" s="21">
        <v>2E-3</v>
      </c>
      <c r="Q120" s="21">
        <f t="shared" si="19"/>
        <v>0.16500000000000001</v>
      </c>
      <c r="R120" s="22">
        <v>0.2</v>
      </c>
    </row>
    <row r="121" spans="2:18" ht="15.75" thickBot="1">
      <c r="B121" s="71" t="s">
        <v>268</v>
      </c>
      <c r="C121" s="72"/>
      <c r="D121" s="24">
        <f>SUM(D104:D120)</f>
        <v>2466</v>
      </c>
      <c r="E121" s="25">
        <f t="shared" ref="E121:P121" si="21">SUM(E104:E120)</f>
        <v>0.15700000000000003</v>
      </c>
      <c r="F121" s="25">
        <f t="shared" si="21"/>
        <v>0.10400000000000001</v>
      </c>
      <c r="G121" s="25">
        <f t="shared" si="21"/>
        <v>5.4000000000000006E-2</v>
      </c>
      <c r="H121" s="25">
        <f t="shared" si="21"/>
        <v>6.4000000000000001E-2</v>
      </c>
      <c r="I121" s="25">
        <f t="shared" si="21"/>
        <v>7.1000000000000008E-2</v>
      </c>
      <c r="J121" s="25">
        <f t="shared" si="21"/>
        <v>0.14200000000000004</v>
      </c>
      <c r="K121" s="25">
        <f t="shared" si="21"/>
        <v>0.27900000000000003</v>
      </c>
      <c r="L121" s="25">
        <f t="shared" si="21"/>
        <v>0.87500000000000022</v>
      </c>
      <c r="M121" s="25">
        <f t="shared" si="21"/>
        <v>1.881</v>
      </c>
      <c r="N121" s="25">
        <f t="shared" si="21"/>
        <v>2.1079999999999997</v>
      </c>
      <c r="O121" s="25">
        <f t="shared" si="21"/>
        <v>2.9049999999999998</v>
      </c>
      <c r="P121" s="25">
        <f t="shared" si="21"/>
        <v>0.7340000000000001</v>
      </c>
      <c r="Q121" s="26">
        <f t="shared" si="19"/>
        <v>9.3740000000000006</v>
      </c>
      <c r="R121" s="23"/>
    </row>
    <row r="122" spans="2:18" ht="15.75" thickBot="1">
      <c r="B122" s="73" t="s">
        <v>240</v>
      </c>
      <c r="C122" s="74"/>
      <c r="D122" s="27">
        <f t="shared" ref="D122:Q122" si="22">SUM(D121,D101,D97,D88,D81)</f>
        <v>117618</v>
      </c>
      <c r="E122" s="28">
        <f t="shared" si="22"/>
        <v>21.654</v>
      </c>
      <c r="F122" s="28">
        <f t="shared" si="22"/>
        <v>3.3430000000000004</v>
      </c>
      <c r="G122" s="28">
        <f t="shared" si="22"/>
        <v>1.0830000000000002</v>
      </c>
      <c r="H122" s="28">
        <f t="shared" si="22"/>
        <v>1.466</v>
      </c>
      <c r="I122" s="28">
        <f t="shared" si="22"/>
        <v>4.9820000000000002</v>
      </c>
      <c r="J122" s="28">
        <f t="shared" si="22"/>
        <v>23.078999999999997</v>
      </c>
      <c r="K122" s="28">
        <f t="shared" si="22"/>
        <v>62.494000000000014</v>
      </c>
      <c r="L122" s="28">
        <f t="shared" si="22"/>
        <v>127.935</v>
      </c>
      <c r="M122" s="28">
        <f t="shared" si="22"/>
        <v>174.73199999999997</v>
      </c>
      <c r="N122" s="28">
        <f t="shared" si="22"/>
        <v>273.52199999999999</v>
      </c>
      <c r="O122" s="28">
        <f t="shared" si="22"/>
        <v>224.399</v>
      </c>
      <c r="P122" s="28">
        <f t="shared" si="22"/>
        <v>81.191999999999993</v>
      </c>
      <c r="Q122" s="29">
        <f t="shared" si="22"/>
        <v>999.88099999999997</v>
      </c>
    </row>
  </sheetData>
  <mergeCells count="34">
    <mergeCell ref="B14:C14"/>
    <mergeCell ref="D3:D4"/>
    <mergeCell ref="E3:Q3"/>
    <mergeCell ref="B6:R6"/>
    <mergeCell ref="B7:R7"/>
    <mergeCell ref="B8:R8"/>
    <mergeCell ref="B15:R15"/>
    <mergeCell ref="B16:R16"/>
    <mergeCell ref="B20:C20"/>
    <mergeCell ref="B21:R21"/>
    <mergeCell ref="B22:R22"/>
    <mergeCell ref="B29:C29"/>
    <mergeCell ref="B30:R30"/>
    <mergeCell ref="B31:R31"/>
    <mergeCell ref="B41:C41"/>
    <mergeCell ref="B97:C97"/>
    <mergeCell ref="B42:C42"/>
    <mergeCell ref="B44:R44"/>
    <mergeCell ref="B71:R71"/>
    <mergeCell ref="B72:R72"/>
    <mergeCell ref="B73:R73"/>
    <mergeCell ref="B81:C81"/>
    <mergeCell ref="B82:R82"/>
    <mergeCell ref="B83:R83"/>
    <mergeCell ref="B88:C88"/>
    <mergeCell ref="B89:R89"/>
    <mergeCell ref="B90:R90"/>
    <mergeCell ref="B122:C122"/>
    <mergeCell ref="B98:R98"/>
    <mergeCell ref="B99:R99"/>
    <mergeCell ref="B101:C101"/>
    <mergeCell ref="B102:R102"/>
    <mergeCell ref="B103:R103"/>
    <mergeCell ref="B121:C1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Segre-NP</vt:lpstr>
      <vt:lpstr>Ésera-NR</vt:lpstr>
    </vt:vector>
  </TitlesOfParts>
  <Company>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JGalvan</dc:creator>
  <cp:lastModifiedBy>JGalvan</cp:lastModifiedBy>
  <dcterms:created xsi:type="dcterms:W3CDTF">2015-03-26T12:49:25Z</dcterms:created>
  <dcterms:modified xsi:type="dcterms:W3CDTF">2015-04-16T06:07:37Z</dcterms:modified>
</cp:coreProperties>
</file>